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 по вед.структуре" sheetId="2" r:id="rId2"/>
    <sheet name="Расходы" sheetId="3" r:id="rId3"/>
    <sheet name="Источники" sheetId="4" r:id="rId4"/>
  </sheets>
  <definedNames>
    <definedName name="__bookmark_1">'Доходы'!$A$1:$E$2</definedName>
    <definedName name="__bookmark_2">'Доходы'!$A$3:$E$24</definedName>
    <definedName name="__bookmark_3">'Расходы'!$A$1:$E$28</definedName>
    <definedName name="__bookmark_4">'Источники'!$A$17:$E$17</definedName>
    <definedName name="__bookmark_5">'Источники'!#REF!</definedName>
    <definedName name="_xlnm.Print_Titles" localSheetId="0">'Доходы'!$3:$5</definedName>
    <definedName name="_xlnm.Print_Titles" localSheetId="2">'Расходы'!$1:$6</definedName>
  </definedNames>
  <calcPr fullCalcOnLoad="1"/>
</workbook>
</file>

<file path=xl/sharedStrings.xml><?xml version="1.0" encoding="utf-8"?>
<sst xmlns="http://schemas.openxmlformats.org/spreadsheetml/2006/main" count="327" uniqueCount="167">
  <si>
    <t>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</si>
  <si>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</si>
  <si>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</si>
  <si>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</si>
  <si>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</si>
  <si>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</si>
  <si>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</si>
  <si>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</si>
  <si>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</si>
  <si>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</si>
  <si>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</si>
  <si>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</si>
  <si>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</si>
  <si>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</si>
  <si>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</si>
  <si>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</si>
  <si>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</si>
  <si>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</si>
  <si>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</si>
  <si>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</si>
  <si>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</si>
  <si>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</si>
  <si>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Код расхода по бюджетной классификации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</si>
  <si>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</si>
  <si>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</si>
  <si>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</si>
  <si>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</si>
  <si>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</si>
  <si>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</si>
  <si>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</si>
  <si>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</si>
  <si>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</si>
  <si>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</si>
  <si>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</si>
  <si>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</si>
  <si>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</si>
  <si>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</si>
  <si>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</si>
  <si>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</si>
  <si>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</si>
  <si>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Прочие межбюджетные трансферты общего характера</t>
  </si>
  <si>
    <t>Результат кассового исполнения бюджета (дефицит/профицит)</t>
  </si>
  <si>
    <t>Код источника финансирования дефицита бюджета по бюджетной классификации</t>
  </si>
  <si>
    <t>Изменение остатков средств</t>
  </si>
  <si>
    <t>Увеличение остатков средств бюджетов</t>
  </si>
  <si>
    <t>Уменьшение остатков средств бюджетов</t>
  </si>
  <si>
    <t>Приложение 1</t>
  </si>
  <si>
    <t>руб.</t>
  </si>
  <si>
    <t>Приложение 2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</si>
  <si>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</si>
  <si>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</si>
  <si>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</si>
  <si>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</si>
  <si>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Приложение 4</t>
  </si>
  <si>
    <t>Код главного распоря-дителя бюджет-ных средств</t>
  </si>
  <si>
    <t xml:space="preserve">Наименование главного распорядителя средств  бюджета поселения, раздела, подраздела, целевой статьи, группы и подгруппы видов расходов </t>
  </si>
  <si>
    <t>Рз</t>
  </si>
  <si>
    <t>ПР</t>
  </si>
  <si>
    <t>ЦСР</t>
  </si>
  <si>
    <t>ВР</t>
  </si>
  <si>
    <t>527</t>
  </si>
  <si>
    <t>Администрация сельского поселения Березняки муниципального района Кинель-Черкасский Самарской области</t>
  </si>
  <si>
    <t>Функционирование высшего должностного лица субъекта Российской  Федерации и муниципального образования</t>
  </si>
  <si>
    <t>01</t>
  </si>
  <si>
    <t>02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</si>
  <si>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</si>
  <si>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</si>
  <si>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</si>
  <si>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</si>
  <si>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</si>
  <si>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</si>
  <si>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04</t>
  </si>
  <si>
    <t>Уплата налогов, сборов и иных платежей</t>
  </si>
  <si>
    <t>850</t>
  </si>
  <si>
    <t>03</t>
  </si>
  <si>
    <t>09</t>
  </si>
  <si>
    <t>05</t>
  </si>
  <si>
    <t xml:space="preserve">04 </t>
  </si>
  <si>
    <t>810</t>
  </si>
  <si>
    <t>08</t>
  </si>
  <si>
    <t>14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</si>
  <si>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</si>
  <si>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Иные межбюджетные трансферты</t>
  </si>
  <si>
    <t>540</t>
  </si>
  <si>
    <t>Приложение 3</t>
  </si>
  <si>
    <t>% исполнения</t>
  </si>
  <si>
    <t>тыс.руб.</t>
  </si>
  <si>
    <t>182 10102010010000110</t>
  </si>
  <si>
    <t>182 10102030010000110</t>
  </si>
  <si>
    <t>100 10302230010000110</t>
  </si>
  <si>
    <t>100 10302240010000110</t>
  </si>
  <si>
    <t>100 10302250010000110</t>
  </si>
  <si>
    <t>100 10302260010000110</t>
  </si>
  <si>
    <t>182 10601030100000110</t>
  </si>
  <si>
    <t>182 10606033100000110</t>
  </si>
  <si>
    <t>182 10606043100000110</t>
  </si>
  <si>
    <t>905 11105035100000120</t>
  </si>
  <si>
    <t>527 11109045100000120</t>
  </si>
  <si>
    <t>527 20201001100000151</t>
  </si>
  <si>
    <t>527 20201003100000151</t>
  </si>
  <si>
    <t>527 20202999100000151</t>
  </si>
  <si>
    <t>527 20203015100000151</t>
  </si>
  <si>
    <t>527 01000000000000000</t>
  </si>
  <si>
    <t>527 01050000000000000</t>
  </si>
  <si>
    <t>527 01050000000000500</t>
  </si>
  <si>
    <t>527 01050200000000500</t>
  </si>
  <si>
    <t>527 01050201000000510</t>
  </si>
  <si>
    <t>527 01050000000000600</t>
  </si>
  <si>
    <t>527 01050200000000600</t>
  </si>
  <si>
    <t>527 01050201000000610</t>
  </si>
  <si>
    <t>Доходы бюджета сельского поселения Березняки муниципального района Кинель-Черкасский Самарской области за 2016 год по кодам классификации доходов бюджетов</t>
  </si>
  <si>
    <r>
      <t xml:space="preserve">Доходы бюджета - ВСЕГО: </t>
    </r>
    <r>
      <rPr>
        <sz val="8"/>
        <color indexed="8"/>
        <rFont val="Arial"/>
        <family val="2"/>
      </rPr>
      <t xml:space="preserve">
В том числе:</t>
    </r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</si>
  <si>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</si>
  <si>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905 11402053100000410</t>
  </si>
  <si>
    <t>Прочие дотации бюджетам сельских поселений</t>
  </si>
  <si>
    <t>527 20201999100000151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</si>
  <si>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</si>
  <si>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527 20705010100000180</t>
  </si>
  <si>
    <t>Расходы бюджета сельского поселения Березняки муниципального района Кинель-Черкасский Самарской области за 2016 год по разделам, подразделам классификации расходов бюджетов</t>
  </si>
  <si>
    <r>
      <t xml:space="preserve">Расходы бюджета - ВСЕГО </t>
    </r>
    <r>
      <rPr>
        <sz val="8"/>
        <color indexed="8"/>
        <rFont val="Arial"/>
        <family val="2"/>
      </rPr>
      <t xml:space="preserve">
В том числе:</t>
    </r>
  </si>
  <si>
    <t>000 0100 0000000000 000</t>
  </si>
  <si>
    <t>000 0102 0000000000 000</t>
  </si>
  <si>
    <t>000 0104 0000000000 000</t>
  </si>
  <si>
    <t>000 0113 0000000000 000</t>
  </si>
  <si>
    <t>000 0200 0000000000 000</t>
  </si>
  <si>
    <t>000 0203 0000000000 000</t>
  </si>
  <si>
    <t>000 0300 0000000000 000</t>
  </si>
  <si>
    <t>000 0309 0000000000 000</t>
  </si>
  <si>
    <t>000 0400 0000000000 000</t>
  </si>
  <si>
    <t>000 0405 0000000000 000</t>
  </si>
  <si>
    <t>000 0409 0000000000 000</t>
  </si>
  <si>
    <t>000 0500 0000000000 000</t>
  </si>
  <si>
    <t>000 0501 0000000000 000</t>
  </si>
  <si>
    <t>000 0502 0000000000 000</t>
  </si>
  <si>
    <t>000 0503 0000000000 000</t>
  </si>
  <si>
    <t>000 0800 0000000000 000</t>
  </si>
  <si>
    <t>000 0801 0000000000 000</t>
  </si>
  <si>
    <t>МЕЖБЮДЖЕТНЫЕ ТРАНСФЕРТЫ ОБЩЕГО ХАРАКТЕРА БЮДЖЕТАМ БЮДЖЕТНОЙ СИСТЕМЫ РОССИЙСКОЙ ФЕДЕРАЦИИ</t>
  </si>
  <si>
    <t>000 1400 0000000000 000</t>
  </si>
  <si>
    <t>000 1403 0000000000 000</t>
  </si>
  <si>
    <t>Источники финансирования дефицита бюджета сельского поселения Березняки муниципального района Кинель-Черкасский Самарской области за 2016 год по кодам классификации источников финансирования дефицитов бюджетов</t>
  </si>
  <si>
    <r>
      <t xml:space="preserve">Источники финансирования дефицита бюджета - ВСЕГО </t>
    </r>
    <r>
      <rPr>
        <sz val="8"/>
        <color indexed="8"/>
        <rFont val="Arial"/>
        <family val="2"/>
      </rPr>
      <t xml:space="preserve">
В том числе:</t>
    </r>
  </si>
  <si>
    <r>
      <t xml:space="preserve">источники внутреннего финансирования бюджета </t>
    </r>
    <r>
      <rPr>
        <sz val="8"/>
        <color indexed="8"/>
        <rFont val="Arial"/>
        <family val="2"/>
      </rPr>
      <t xml:space="preserve">
Из них:</t>
    </r>
  </si>
  <si>
    <r>
      <t xml:space="preserve">источники внешнего финансирования бюджета </t>
    </r>
    <r>
      <rPr>
        <sz val="8"/>
        <color indexed="8"/>
        <rFont val="Arial"/>
        <family val="2"/>
      </rPr>
      <t xml:space="preserve">
Из них:</t>
    </r>
  </si>
  <si>
    <t>Изменение остатков средств на счетах по учету средств бюджетов</t>
  </si>
  <si>
    <t>Расходы бюджета сельского поселения Березняки муниципального района Кинель-Черкасский Самарской области за 2016 год по ведомственной структуре расходов бюджета</t>
  </si>
  <si>
    <t>99 0 00 00000</t>
  </si>
  <si>
    <t>99 1 00 00000</t>
  </si>
  <si>
    <t>Исполнение судебных актов</t>
  </si>
  <si>
    <t>830</t>
  </si>
  <si>
    <t>Муниципальная программа "Первичные меры пожарной безопасности и защита населения и территорий населенных пунктов сельского поселения Березняки Кинель-Черкасского района Самарской области от чрезвычайных ситуаций" на 2015– 2020 годы</t>
  </si>
  <si>
    <t>39 0 00 00000</t>
  </si>
  <si>
    <t>Муниципальная программа "Развитие сельского хозяйства на территории сельского поселения Березняки Кинель-Черкасского района Самарской области" на 2015-2020 годы</t>
  </si>
  <si>
    <t>45 0 00 00000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</si>
  <si>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</si>
  <si>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"Дорожная деятельность в сельском поселении Березняки Кинель-Черкасского района Самарской области" на 2015-2020 годы</t>
  </si>
  <si>
    <t>49 0 00 00000</t>
  </si>
  <si>
    <t>Муниципальная программа "Комплексное развитие систем ЖКХ в сельском поселении Березняки Кинель-Черкасского района  Самарской области" на 2015–2020 годы</t>
  </si>
  <si>
    <t>52 0 00 00000</t>
  </si>
  <si>
    <t xml:space="preserve">Муниципальная программа "Благоустройство территории сельского поселения Березняки Кинель-Черкасского района  Самарской области" на 2015-2020 годы
</t>
  </si>
  <si>
    <t>53 0 00 00000</t>
  </si>
  <si>
    <t>Муниципальная программа "Развитие культурно-досуговой деятельности сельского поселения Березняки  Кинель-Черкасского района  Самарской области" на 2015 – 2020 годы</t>
  </si>
  <si>
    <t>81 0 00 00000</t>
  </si>
  <si>
    <t>Субсидии бюджетным учреждениям</t>
  </si>
  <si>
    <t>610</t>
  </si>
  <si>
    <t>99 7 00 00000</t>
  </si>
  <si>
    <t>ИТОГО: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</si>
</sst>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1010419]dd\.mm\.yyyy"/>
    <numFmt numFmtId="173" formatCode="&quot;&quot;#000"/>
    <numFmt numFmtId="174" formatCode="&quot;&quot;###,##0.00"/>
    <numFmt numFmtId="175" formatCode="0.0"/>
    <numFmt numFmtId="176" formatCode="#,##0.0"/>
  </numFmts>
  <fonts count="48">
    <font>
      <sz val="10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Times New Roman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 Cyr"/>
      <family val="0"/>
    </font>
    <font>
      <b/>
      <sz val="9"/>
      <color indexed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12" xfId="0" applyFont="1" applyFill="1" applyBorder="1" applyAlignment="1">
      <alignment vertical="top" wrapText="1"/>
    </xf>
    <xf numFmtId="176" fontId="7" fillId="0" borderId="0" xfId="0" applyNumberFormat="1" applyFont="1" applyFill="1" applyBorder="1" applyAlignment="1" applyProtection="1">
      <alignment horizontal="right" vertical="top"/>
      <protection locked="0"/>
    </xf>
    <xf numFmtId="176" fontId="8" fillId="0" borderId="0" xfId="0" applyNumberFormat="1" applyFont="1" applyFill="1" applyBorder="1" applyAlignment="1" applyProtection="1">
      <alignment vertical="top"/>
      <protection locked="0"/>
    </xf>
    <xf numFmtId="176" fontId="4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Fill="1" applyAlignment="1">
      <alignment vertical="top"/>
    </xf>
    <xf numFmtId="176" fontId="8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Alignment="1">
      <alignment horizontal="right"/>
    </xf>
    <xf numFmtId="176" fontId="7" fillId="0" borderId="0" xfId="0" applyNumberFormat="1" applyFont="1" applyFill="1" applyBorder="1" applyAlignment="1" applyProtection="1">
      <alignment vertical="top"/>
      <protection locked="0"/>
    </xf>
    <xf numFmtId="0" fontId="2" fillId="0" borderId="13" xfId="0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wrapText="1"/>
    </xf>
    <xf numFmtId="174" fontId="2" fillId="0" borderId="15" xfId="0" applyNumberFormat="1" applyFont="1" applyBorder="1" applyAlignment="1">
      <alignment horizontal="right" wrapText="1"/>
    </xf>
    <xf numFmtId="174" fontId="2" fillId="0" borderId="16" xfId="0" applyNumberFormat="1" applyFont="1" applyBorder="1" applyAlignment="1">
      <alignment horizontal="right" wrapText="1"/>
    </xf>
    <xf numFmtId="0" fontId="2" fillId="0" borderId="17" xfId="0" applyFont="1" applyBorder="1" applyAlignment="1">
      <alignment horizontal="center" wrapText="1"/>
    </xf>
    <xf numFmtId="174" fontId="2" fillId="0" borderId="18" xfId="0" applyNumberFormat="1" applyFont="1" applyBorder="1" applyAlignment="1">
      <alignment horizontal="right" wrapText="1"/>
    </xf>
    <xf numFmtId="0" fontId="2" fillId="0" borderId="19" xfId="0" applyFont="1" applyBorder="1" applyAlignment="1">
      <alignment horizontal="center" wrapText="1"/>
    </xf>
    <xf numFmtId="174" fontId="2" fillId="0" borderId="20" xfId="0" applyNumberFormat="1" applyFont="1" applyBorder="1" applyAlignment="1">
      <alignment horizontal="right" wrapText="1"/>
    </xf>
    <xf numFmtId="174" fontId="2" fillId="0" borderId="21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 vertical="top" wrapText="1"/>
    </xf>
    <xf numFmtId="175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left" vertical="top" wrapText="1"/>
    </xf>
    <xf numFmtId="175" fontId="8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176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49" fontId="9" fillId="0" borderId="0" xfId="0" applyNumberFormat="1" applyFont="1" applyFill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vertical="top"/>
    </xf>
    <xf numFmtId="176" fontId="47" fillId="0" borderId="0" xfId="0" applyNumberFormat="1" applyFont="1" applyFill="1" applyBorder="1" applyAlignment="1">
      <alignment vertical="top"/>
    </xf>
    <xf numFmtId="176" fontId="5" fillId="0" borderId="0" xfId="0" applyNumberFormat="1" applyFont="1" applyFill="1" applyAlignment="1">
      <alignment vertical="top"/>
    </xf>
    <xf numFmtId="0" fontId="2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right" wrapText="1"/>
    </xf>
    <xf numFmtId="49" fontId="9" fillId="0" borderId="0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6">
      <selection activeCell="D7" sqref="D7:D24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3" width="12.57421875" style="0" customWidth="1"/>
    <col min="4" max="4" width="13.140625" style="0" customWidth="1"/>
    <col min="5" max="5" width="12.57421875" style="0" customWidth="1"/>
  </cols>
  <sheetData>
    <row r="1" spans="1:5" ht="12.75">
      <c r="A1" s="61" t="s">
        <v>46</v>
      </c>
      <c r="B1" s="61"/>
      <c r="C1" s="61"/>
      <c r="D1" s="61"/>
      <c r="E1" s="61"/>
    </row>
    <row r="2" spans="1:5" ht="35.25" customHeight="1">
      <c r="A2" s="62" t="s">
        <v>110</v>
      </c>
      <c r="B2" s="62"/>
      <c r="C2" s="62"/>
      <c r="D2" s="62"/>
      <c r="E2" s="62"/>
    </row>
    <row r="3" spans="1:5" ht="12.75">
      <c r="A3" s="63" t="s">
        <v>47</v>
      </c>
      <c r="B3" s="63"/>
      <c r="C3" s="63"/>
      <c r="D3" s="63"/>
      <c r="E3" s="63"/>
    </row>
    <row r="4" spans="1:5" ht="39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5" ht="13.5" thickBot="1">
      <c r="A5" s="3" t="s">
        <v>5</v>
      </c>
      <c r="B5" s="22">
        <v>2</v>
      </c>
      <c r="C5" s="22">
        <v>3</v>
      </c>
      <c r="D5" s="22">
        <v>4</v>
      </c>
      <c r="E5" s="22">
        <v>5</v>
      </c>
    </row>
    <row r="6" spans="1:5" ht="22.5">
      <c r="A6" s="24" t="s">
        <v>111</v>
      </c>
      <c r="B6" s="25" t="s">
        <v>6</v>
      </c>
      <c r="C6" s="26">
        <v>9528422.62</v>
      </c>
      <c r="D6" s="26">
        <v>9686200.17</v>
      </c>
      <c r="E6" s="27">
        <v>0</v>
      </c>
    </row>
    <row r="7" spans="1:5" ht="45">
      <c r="A7" s="24" t="s">
        <v>7</v>
      </c>
      <c r="B7" s="28" t="s">
        <v>87</v>
      </c>
      <c r="C7" s="23">
        <v>176227.33</v>
      </c>
      <c r="D7" s="23">
        <v>176227.33</v>
      </c>
      <c r="E7" s="29">
        <v>0</v>
      </c>
    </row>
    <row r="8" spans="1:5" ht="22.5">
      <c r="A8" s="24" t="s">
        <v>8</v>
      </c>
      <c r="B8" s="28" t="s">
        <v>88</v>
      </c>
      <c r="C8" s="23">
        <v>603.1</v>
      </c>
      <c r="D8" s="23">
        <v>603.1</v>
      </c>
      <c r="E8" s="29">
        <v>0</v>
      </c>
    </row>
    <row r="9" spans="1:5" ht="33.75">
      <c r="A9" s="24" t="s">
        <v>9</v>
      </c>
      <c r="B9" s="28" t="s">
        <v>89</v>
      </c>
      <c r="C9" s="23">
        <v>727329.3</v>
      </c>
      <c r="D9" s="23">
        <v>741846.85</v>
      </c>
      <c r="E9" s="29">
        <v>0</v>
      </c>
    </row>
    <row r="10" spans="1:5" ht="45">
      <c r="A10" s="24" t="s">
        <v>10</v>
      </c>
      <c r="B10" s="28" t="s">
        <v>90</v>
      </c>
      <c r="C10" s="23">
        <v>13000</v>
      </c>
      <c r="D10" s="23">
        <v>11323.87</v>
      </c>
      <c r="E10" s="29">
        <v>1676.13</v>
      </c>
    </row>
    <row r="11" spans="1:5" ht="33.75">
      <c r="A11" s="24" t="s">
        <v>11</v>
      </c>
      <c r="B11" s="28" t="s">
        <v>91</v>
      </c>
      <c r="C11" s="23">
        <v>1484857.09</v>
      </c>
      <c r="D11" s="23">
        <v>1526743.49</v>
      </c>
      <c r="E11" s="29">
        <v>0</v>
      </c>
    </row>
    <row r="12" spans="1:5" ht="33.75">
      <c r="A12" s="24" t="s">
        <v>12</v>
      </c>
      <c r="B12" s="28" t="s">
        <v>92</v>
      </c>
      <c r="C12" s="23">
        <v>-96827.09</v>
      </c>
      <c r="D12" s="23">
        <v>-109877.36</v>
      </c>
      <c r="E12" s="29">
        <v>13050.27</v>
      </c>
    </row>
    <row r="13" spans="1:5" ht="22.5">
      <c r="A13" s="24" t="s">
        <v>13</v>
      </c>
      <c r="B13" s="28" t="s">
        <v>93</v>
      </c>
      <c r="C13" s="23">
        <v>24925.3</v>
      </c>
      <c r="D13" s="23">
        <v>24925.3</v>
      </c>
      <c r="E13" s="29">
        <v>0</v>
      </c>
    </row>
    <row r="14" spans="1:5" ht="22.5">
      <c r="A14" s="24" t="s">
        <v>14</v>
      </c>
      <c r="B14" s="28" t="s">
        <v>94</v>
      </c>
      <c r="C14" s="23">
        <v>400294</v>
      </c>
      <c r="D14" s="23">
        <v>400294</v>
      </c>
      <c r="E14" s="29">
        <v>0</v>
      </c>
    </row>
    <row r="15" spans="1:5" ht="22.5">
      <c r="A15" s="24" t="s">
        <v>15</v>
      </c>
      <c r="B15" s="28" t="s">
        <v>95</v>
      </c>
      <c r="C15" s="23">
        <v>914579.83</v>
      </c>
      <c r="D15" s="23">
        <v>914579.83</v>
      </c>
      <c r="E15" s="29">
        <v>0</v>
      </c>
    </row>
    <row r="16" spans="1:5" ht="33.75">
      <c r="A16" s="24" t="s">
        <v>16</v>
      </c>
      <c r="B16" s="28" t="s">
        <v>96</v>
      </c>
      <c r="C16" s="23">
        <v>8474.58</v>
      </c>
      <c r="D16" s="23">
        <v>8474.58</v>
      </c>
      <c r="E16" s="29">
        <v>0</v>
      </c>
    </row>
    <row r="17" spans="1:5" ht="45">
      <c r="A17" s="24" t="s">
        <v>17</v>
      </c>
      <c r="B17" s="28" t="s">
        <v>97</v>
      </c>
      <c r="C17" s="23">
        <v>4242.31</v>
      </c>
      <c r="D17" s="23">
        <v>4242.31</v>
      </c>
      <c r="E17" s="29">
        <v>0</v>
      </c>
    </row>
    <row r="18" spans="1:5" ht="45">
      <c r="A18" s="24" t="s">
        <v>112</v>
      </c>
      <c r="B18" s="28" t="s">
        <v>113</v>
      </c>
      <c r="C18" s="23">
        <v>21525</v>
      </c>
      <c r="D18" s="23">
        <v>137625</v>
      </c>
      <c r="E18" s="29">
        <v>0</v>
      </c>
    </row>
    <row r="19" spans="1:5" ht="12.75">
      <c r="A19" s="24" t="s">
        <v>18</v>
      </c>
      <c r="B19" s="28" t="s">
        <v>98</v>
      </c>
      <c r="C19" s="23">
        <v>667344.76</v>
      </c>
      <c r="D19" s="23">
        <v>667344.76</v>
      </c>
      <c r="E19" s="29">
        <v>0</v>
      </c>
    </row>
    <row r="20" spans="1:5" ht="22.5">
      <c r="A20" s="24" t="s">
        <v>19</v>
      </c>
      <c r="B20" s="28" t="s">
        <v>99</v>
      </c>
      <c r="C20" s="23">
        <v>3130800</v>
      </c>
      <c r="D20" s="23">
        <v>3130800</v>
      </c>
      <c r="E20" s="29">
        <v>0</v>
      </c>
    </row>
    <row r="21" spans="1:5" ht="12.75">
      <c r="A21" s="24" t="s">
        <v>114</v>
      </c>
      <c r="B21" s="28" t="s">
        <v>115</v>
      </c>
      <c r="C21" s="23">
        <v>387247.11</v>
      </c>
      <c r="D21" s="23">
        <v>387247.11</v>
      </c>
      <c r="E21" s="29">
        <v>0</v>
      </c>
    </row>
    <row r="22" spans="1:5" ht="12.75">
      <c r="A22" s="24" t="s">
        <v>20</v>
      </c>
      <c r="B22" s="28" t="s">
        <v>100</v>
      </c>
      <c r="C22" s="23">
        <v>1386600</v>
      </c>
      <c r="D22" s="23">
        <v>1386600</v>
      </c>
      <c r="E22" s="29">
        <v>0</v>
      </c>
    </row>
    <row r="23" spans="1:5" ht="22.5">
      <c r="A23" s="24" t="s">
        <v>21</v>
      </c>
      <c r="B23" s="28" t="s">
        <v>101</v>
      </c>
      <c r="C23" s="23">
        <v>77200</v>
      </c>
      <c r="D23" s="23">
        <v>77200</v>
      </c>
      <c r="E23" s="29">
        <v>0</v>
      </c>
    </row>
    <row r="24" spans="1:5" ht="34.5" thickBot="1">
      <c r="A24" s="24" t="s">
        <v>116</v>
      </c>
      <c r="B24" s="30" t="s">
        <v>117</v>
      </c>
      <c r="C24" s="31">
        <v>200000</v>
      </c>
      <c r="D24" s="31">
        <v>200000</v>
      </c>
      <c r="E24" s="32">
        <v>0</v>
      </c>
    </row>
  </sheetData>
  <sheetProtection/>
  <mergeCells count="3">
    <mergeCell ref="A1:E1"/>
    <mergeCell ref="A2:E2"/>
    <mergeCell ref="A3:E3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41">
      <selection activeCell="A56" sqref="A56"/>
    </sheetView>
  </sheetViews>
  <sheetFormatPr defaultColWidth="9.140625" defaultRowHeight="12.75"/>
  <cols>
    <col min="1" max="1" width="11.28125" style="9" customWidth="1"/>
    <col min="2" max="2" width="74.57421875" style="9" customWidth="1"/>
    <col min="3" max="3" width="3.7109375" style="9" customWidth="1"/>
    <col min="4" max="4" width="5.00390625" style="9" customWidth="1"/>
    <col min="5" max="5" width="13.28125" style="9" customWidth="1"/>
    <col min="6" max="6" width="5.421875" style="10" customWidth="1"/>
    <col min="7" max="7" width="14.7109375" style="9" hidden="1" customWidth="1"/>
    <col min="8" max="9" width="10.7109375" style="9" customWidth="1"/>
    <col min="10" max="10" width="6.7109375" style="9" customWidth="1"/>
    <col min="11" max="12" width="9.140625" style="11" customWidth="1"/>
    <col min="13" max="13" width="0" style="11" hidden="1" customWidth="1"/>
    <col min="14" max="16384" width="9.140625" style="11" customWidth="1"/>
  </cols>
  <sheetData>
    <row r="1" spans="1:10" ht="17.25" customHeight="1">
      <c r="A1" s="17"/>
      <c r="B1" s="17"/>
      <c r="J1" s="20" t="s">
        <v>48</v>
      </c>
    </row>
    <row r="2" spans="1:10" s="12" customFormat="1" ht="45.75" customHeight="1">
      <c r="A2" s="69" t="s">
        <v>145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s="12" customFormat="1" ht="13.5" customHeight="1">
      <c r="A3" s="70" t="s">
        <v>86</v>
      </c>
      <c r="B3" s="70"/>
      <c r="C3" s="70"/>
      <c r="D3" s="70"/>
      <c r="E3" s="70"/>
      <c r="F3" s="70"/>
      <c r="G3" s="70"/>
      <c r="H3" s="71"/>
      <c r="I3" s="71"/>
      <c r="J3" s="71"/>
    </row>
    <row r="4" spans="1:10" s="12" customFormat="1" ht="18" customHeight="1">
      <c r="A4" s="72" t="s">
        <v>54</v>
      </c>
      <c r="B4" s="73" t="s">
        <v>55</v>
      </c>
      <c r="C4" s="64" t="s">
        <v>56</v>
      </c>
      <c r="D4" s="64" t="s">
        <v>57</v>
      </c>
      <c r="E4" s="64" t="s">
        <v>58</v>
      </c>
      <c r="F4" s="65" t="s">
        <v>59</v>
      </c>
      <c r="G4" s="13"/>
      <c r="H4" s="68" t="s">
        <v>2</v>
      </c>
      <c r="I4" s="67" t="s">
        <v>3</v>
      </c>
      <c r="J4" s="67" t="s">
        <v>85</v>
      </c>
    </row>
    <row r="5" spans="1:10" s="12" customFormat="1" ht="14.25" customHeight="1">
      <c r="A5" s="72"/>
      <c r="B5" s="73"/>
      <c r="C5" s="64"/>
      <c r="D5" s="64"/>
      <c r="E5" s="64"/>
      <c r="F5" s="64"/>
      <c r="G5" s="66"/>
      <c r="H5" s="68"/>
      <c r="I5" s="67"/>
      <c r="J5" s="67"/>
    </row>
    <row r="6" spans="1:10" s="12" customFormat="1" ht="69" customHeight="1">
      <c r="A6" s="72"/>
      <c r="B6" s="73"/>
      <c r="C6" s="64"/>
      <c r="D6" s="64"/>
      <c r="E6" s="64"/>
      <c r="F6" s="64"/>
      <c r="G6" s="66"/>
      <c r="H6" s="68"/>
      <c r="I6" s="67"/>
      <c r="J6" s="67"/>
    </row>
    <row r="7" spans="1:10" ht="32.25" customHeight="1">
      <c r="A7" s="36" t="s">
        <v>60</v>
      </c>
      <c r="B7" s="37" t="s">
        <v>61</v>
      </c>
      <c r="C7" s="38"/>
      <c r="D7" s="38"/>
      <c r="E7" s="38"/>
      <c r="F7" s="36"/>
      <c r="G7" s="14"/>
      <c r="H7" s="14"/>
      <c r="I7" s="14"/>
      <c r="J7" s="14"/>
    </row>
    <row r="8" spans="1:12" ht="30">
      <c r="A8" s="39"/>
      <c r="B8" s="40" t="s">
        <v>62</v>
      </c>
      <c r="C8" s="41" t="s">
        <v>63</v>
      </c>
      <c r="D8" s="41" t="s">
        <v>64</v>
      </c>
      <c r="E8" s="41"/>
      <c r="F8" s="42"/>
      <c r="G8" s="15">
        <f>SUM(G10)</f>
        <v>71.3</v>
      </c>
      <c r="H8" s="15">
        <f>SUM(H9)</f>
        <v>498.7</v>
      </c>
      <c r="I8" s="15">
        <f>I9</f>
        <v>497.8</v>
      </c>
      <c r="J8" s="15">
        <f>I8/H8*100</f>
        <v>99.81953078002807</v>
      </c>
      <c r="L8" s="16"/>
    </row>
    <row r="9" spans="1:12" ht="15">
      <c r="A9" s="39"/>
      <c r="B9" s="40" t="s">
        <v>65</v>
      </c>
      <c r="C9" s="41" t="s">
        <v>63</v>
      </c>
      <c r="D9" s="41" t="s">
        <v>64</v>
      </c>
      <c r="E9" s="41" t="s">
        <v>146</v>
      </c>
      <c r="F9" s="42"/>
      <c r="G9" s="15"/>
      <c r="H9" s="15">
        <f>H10</f>
        <v>498.7</v>
      </c>
      <c r="I9" s="15">
        <f>I10</f>
        <v>497.8</v>
      </c>
      <c r="J9" s="15">
        <f aca="true" t="shared" si="0" ref="J9:J54">I9/H9*100</f>
        <v>99.81953078002807</v>
      </c>
      <c r="L9" s="16"/>
    </row>
    <row r="10" spans="1:10" ht="60">
      <c r="A10" s="39"/>
      <c r="B10" s="43" t="s">
        <v>66</v>
      </c>
      <c r="C10" s="41" t="s">
        <v>63</v>
      </c>
      <c r="D10" s="41" t="s">
        <v>64</v>
      </c>
      <c r="E10" s="41" t="s">
        <v>147</v>
      </c>
      <c r="F10" s="42"/>
      <c r="G10" s="15">
        <f>SUM(G11)</f>
        <v>71.3</v>
      </c>
      <c r="H10" s="15">
        <f>H11</f>
        <v>498.7</v>
      </c>
      <c r="I10" s="15">
        <f>I11</f>
        <v>497.8</v>
      </c>
      <c r="J10" s="15">
        <f t="shared" si="0"/>
        <v>99.81953078002807</v>
      </c>
    </row>
    <row r="11" spans="1:10" ht="20.25" customHeight="1">
      <c r="A11" s="39"/>
      <c r="B11" s="43" t="s">
        <v>67</v>
      </c>
      <c r="C11" s="41" t="s">
        <v>63</v>
      </c>
      <c r="D11" s="41" t="s">
        <v>64</v>
      </c>
      <c r="E11" s="41" t="s">
        <v>147</v>
      </c>
      <c r="F11" s="42" t="s">
        <v>68</v>
      </c>
      <c r="G11" s="15">
        <v>71.3</v>
      </c>
      <c r="H11" s="44">
        <v>498.7</v>
      </c>
      <c r="I11" s="15">
        <v>497.8</v>
      </c>
      <c r="J11" s="15">
        <f t="shared" si="0"/>
        <v>99.81953078002807</v>
      </c>
    </row>
    <row r="12" spans="1:10" ht="45">
      <c r="A12" s="39"/>
      <c r="B12" s="40" t="s">
        <v>25</v>
      </c>
      <c r="C12" s="41" t="s">
        <v>63</v>
      </c>
      <c r="D12" s="41" t="s">
        <v>71</v>
      </c>
      <c r="E12" s="41"/>
      <c r="F12" s="42"/>
      <c r="G12" s="15">
        <f>SUM(G14)</f>
        <v>396.9</v>
      </c>
      <c r="H12" s="15">
        <f>H13</f>
        <v>1184.8</v>
      </c>
      <c r="I12" s="15">
        <f>I13</f>
        <v>1184.5</v>
      </c>
      <c r="J12" s="15">
        <f t="shared" si="0"/>
        <v>99.974679270763</v>
      </c>
    </row>
    <row r="13" spans="1:10" ht="15">
      <c r="A13" s="39"/>
      <c r="B13" s="40" t="s">
        <v>65</v>
      </c>
      <c r="C13" s="41" t="s">
        <v>63</v>
      </c>
      <c r="D13" s="41" t="s">
        <v>71</v>
      </c>
      <c r="E13" s="41" t="s">
        <v>146</v>
      </c>
      <c r="F13" s="42"/>
      <c r="G13" s="15"/>
      <c r="H13" s="15">
        <f>H14</f>
        <v>1184.8</v>
      </c>
      <c r="I13" s="15">
        <f>I14</f>
        <v>1184.5</v>
      </c>
      <c r="J13" s="15">
        <f t="shared" si="0"/>
        <v>99.974679270763</v>
      </c>
    </row>
    <row r="14" spans="1:10" ht="18.75" customHeight="1">
      <c r="A14" s="39"/>
      <c r="B14" s="43" t="s">
        <v>66</v>
      </c>
      <c r="C14" s="41" t="s">
        <v>63</v>
      </c>
      <c r="D14" s="41" t="s">
        <v>71</v>
      </c>
      <c r="E14" s="41" t="s">
        <v>147</v>
      </c>
      <c r="F14" s="42"/>
      <c r="G14" s="15">
        <f>SUM(G15)</f>
        <v>396.9</v>
      </c>
      <c r="H14" s="15">
        <f>H15+H16+H17</f>
        <v>1184.8</v>
      </c>
      <c r="I14" s="15">
        <f>I15+I16+I17</f>
        <v>1184.5</v>
      </c>
      <c r="J14" s="15">
        <f t="shared" si="0"/>
        <v>99.974679270763</v>
      </c>
    </row>
    <row r="15" spans="1:10" ht="23.25" customHeight="1">
      <c r="A15" s="39"/>
      <c r="B15" s="43" t="s">
        <v>67</v>
      </c>
      <c r="C15" s="41" t="s">
        <v>63</v>
      </c>
      <c r="D15" s="41" t="s">
        <v>71</v>
      </c>
      <c r="E15" s="41" t="s">
        <v>147</v>
      </c>
      <c r="F15" s="42" t="s">
        <v>68</v>
      </c>
      <c r="G15" s="15">
        <v>396.9</v>
      </c>
      <c r="H15" s="15">
        <v>714.4</v>
      </c>
      <c r="I15" s="15">
        <v>714.1</v>
      </c>
      <c r="J15" s="15">
        <f t="shared" si="0"/>
        <v>99.95800671892498</v>
      </c>
    </row>
    <row r="16" spans="1:10" ht="34.5" customHeight="1">
      <c r="A16" s="39"/>
      <c r="B16" s="43" t="s">
        <v>69</v>
      </c>
      <c r="C16" s="41" t="s">
        <v>63</v>
      </c>
      <c r="D16" s="41" t="s">
        <v>71</v>
      </c>
      <c r="E16" s="41" t="s">
        <v>147</v>
      </c>
      <c r="F16" s="42" t="s">
        <v>70</v>
      </c>
      <c r="G16" s="15"/>
      <c r="H16" s="15">
        <v>442.2</v>
      </c>
      <c r="I16" s="15">
        <v>442.2</v>
      </c>
      <c r="J16" s="15">
        <f t="shared" si="0"/>
        <v>100</v>
      </c>
    </row>
    <row r="17" spans="1:10" ht="15">
      <c r="A17" s="39"/>
      <c r="B17" s="43" t="s">
        <v>72</v>
      </c>
      <c r="C17" s="41" t="s">
        <v>63</v>
      </c>
      <c r="D17" s="41" t="s">
        <v>71</v>
      </c>
      <c r="E17" s="41" t="s">
        <v>147</v>
      </c>
      <c r="F17" s="42" t="s">
        <v>73</v>
      </c>
      <c r="G17" s="15"/>
      <c r="H17" s="15">
        <v>28.2</v>
      </c>
      <c r="I17" s="15">
        <v>28.2</v>
      </c>
      <c r="J17" s="15">
        <f t="shared" si="0"/>
        <v>100</v>
      </c>
    </row>
    <row r="18" spans="1:10" ht="15">
      <c r="A18" s="39"/>
      <c r="B18" s="40" t="s">
        <v>26</v>
      </c>
      <c r="C18" s="41" t="s">
        <v>63</v>
      </c>
      <c r="D18" s="42">
        <v>13</v>
      </c>
      <c r="E18" s="41"/>
      <c r="F18" s="42"/>
      <c r="G18" s="15" t="e">
        <f>G21+#REF!</f>
        <v>#REF!</v>
      </c>
      <c r="H18" s="15">
        <f>H19</f>
        <v>281.7</v>
      </c>
      <c r="I18" s="15">
        <f>I19</f>
        <v>253</v>
      </c>
      <c r="J18" s="15">
        <f t="shared" si="0"/>
        <v>89.81185658501953</v>
      </c>
    </row>
    <row r="19" spans="1:10" ht="15">
      <c r="A19" s="39"/>
      <c r="B19" s="40" t="s">
        <v>65</v>
      </c>
      <c r="C19" s="41" t="s">
        <v>63</v>
      </c>
      <c r="D19" s="42">
        <v>13</v>
      </c>
      <c r="E19" s="41" t="s">
        <v>146</v>
      </c>
      <c r="F19" s="42"/>
      <c r="G19" s="15"/>
      <c r="H19" s="15">
        <f>H20</f>
        <v>281.7</v>
      </c>
      <c r="I19" s="15">
        <f>I20</f>
        <v>253</v>
      </c>
      <c r="J19" s="15">
        <f t="shared" si="0"/>
        <v>89.81185658501953</v>
      </c>
    </row>
    <row r="20" spans="1:10" ht="18.75" customHeight="1">
      <c r="A20" s="39"/>
      <c r="B20" s="43" t="s">
        <v>66</v>
      </c>
      <c r="C20" s="41" t="s">
        <v>63</v>
      </c>
      <c r="D20" s="42">
        <v>13</v>
      </c>
      <c r="E20" s="41" t="s">
        <v>147</v>
      </c>
      <c r="F20" s="42"/>
      <c r="G20" s="15">
        <f>SUM(G21)</f>
        <v>23</v>
      </c>
      <c r="H20" s="15">
        <f>H21+H22+H23</f>
        <v>281.7</v>
      </c>
      <c r="I20" s="15">
        <f>I21+I22+I23</f>
        <v>253</v>
      </c>
      <c r="J20" s="15">
        <f t="shared" si="0"/>
        <v>89.81185658501953</v>
      </c>
    </row>
    <row r="21" spans="1:10" ht="35.25" customHeight="1">
      <c r="A21" s="39"/>
      <c r="B21" s="43" t="s">
        <v>69</v>
      </c>
      <c r="C21" s="41" t="s">
        <v>63</v>
      </c>
      <c r="D21" s="42">
        <v>13</v>
      </c>
      <c r="E21" s="41" t="s">
        <v>147</v>
      </c>
      <c r="F21" s="42" t="s">
        <v>70</v>
      </c>
      <c r="G21" s="15">
        <v>23</v>
      </c>
      <c r="H21" s="15">
        <v>231.7</v>
      </c>
      <c r="I21" s="18">
        <v>203</v>
      </c>
      <c r="J21" s="15">
        <f t="shared" si="0"/>
        <v>87.61329305135952</v>
      </c>
    </row>
    <row r="22" spans="1:10" ht="27.75" customHeight="1">
      <c r="A22" s="39"/>
      <c r="B22" s="43" t="s">
        <v>148</v>
      </c>
      <c r="C22" s="41" t="s">
        <v>63</v>
      </c>
      <c r="D22" s="42">
        <v>13</v>
      </c>
      <c r="E22" s="41" t="s">
        <v>147</v>
      </c>
      <c r="F22" s="42" t="s">
        <v>149</v>
      </c>
      <c r="G22" s="15"/>
      <c r="H22" s="15">
        <v>30</v>
      </c>
      <c r="I22" s="18">
        <v>30</v>
      </c>
      <c r="J22" s="15">
        <f t="shared" si="0"/>
        <v>100</v>
      </c>
    </row>
    <row r="23" spans="1:10" ht="28.5" customHeight="1">
      <c r="A23" s="39"/>
      <c r="B23" s="43" t="s">
        <v>72</v>
      </c>
      <c r="C23" s="41" t="s">
        <v>63</v>
      </c>
      <c r="D23" s="42">
        <v>13</v>
      </c>
      <c r="E23" s="41" t="s">
        <v>147</v>
      </c>
      <c r="F23" s="42" t="s">
        <v>73</v>
      </c>
      <c r="G23" s="15"/>
      <c r="H23" s="15">
        <v>20</v>
      </c>
      <c r="I23" s="18">
        <v>20</v>
      </c>
      <c r="J23" s="15">
        <f t="shared" si="0"/>
        <v>100</v>
      </c>
    </row>
    <row r="24" spans="1:10" ht="15">
      <c r="A24" s="39"/>
      <c r="B24" s="43" t="s">
        <v>28</v>
      </c>
      <c r="C24" s="42" t="s">
        <v>64</v>
      </c>
      <c r="D24" s="42" t="s">
        <v>74</v>
      </c>
      <c r="E24" s="42"/>
      <c r="F24" s="42"/>
      <c r="G24" s="15"/>
      <c r="H24" s="15">
        <f>H25</f>
        <v>77.2</v>
      </c>
      <c r="I24" s="18">
        <f>I25</f>
        <v>77.2</v>
      </c>
      <c r="J24" s="15">
        <f t="shared" si="0"/>
        <v>100</v>
      </c>
    </row>
    <row r="25" spans="1:10" ht="15">
      <c r="A25" s="39"/>
      <c r="B25" s="40" t="s">
        <v>65</v>
      </c>
      <c r="C25" s="42" t="s">
        <v>64</v>
      </c>
      <c r="D25" s="42" t="s">
        <v>74</v>
      </c>
      <c r="E25" s="41" t="s">
        <v>146</v>
      </c>
      <c r="F25" s="42"/>
      <c r="G25" s="15"/>
      <c r="H25" s="15">
        <f>H26</f>
        <v>77.2</v>
      </c>
      <c r="I25" s="18">
        <f>I26</f>
        <v>77.2</v>
      </c>
      <c r="J25" s="15">
        <f t="shared" si="0"/>
        <v>100</v>
      </c>
    </row>
    <row r="26" spans="1:10" ht="60">
      <c r="A26" s="39"/>
      <c r="B26" s="43" t="s">
        <v>66</v>
      </c>
      <c r="C26" s="42" t="s">
        <v>64</v>
      </c>
      <c r="D26" s="42" t="s">
        <v>74</v>
      </c>
      <c r="E26" s="41" t="s">
        <v>147</v>
      </c>
      <c r="F26" s="42"/>
      <c r="G26" s="15"/>
      <c r="H26" s="15">
        <f>H27+H28</f>
        <v>77.2</v>
      </c>
      <c r="I26" s="18">
        <f>I27+I28</f>
        <v>77.2</v>
      </c>
      <c r="J26" s="15">
        <f t="shared" si="0"/>
        <v>100</v>
      </c>
    </row>
    <row r="27" spans="1:10" ht="30">
      <c r="A27" s="39"/>
      <c r="B27" s="43" t="s">
        <v>67</v>
      </c>
      <c r="C27" s="42" t="s">
        <v>64</v>
      </c>
      <c r="D27" s="42" t="s">
        <v>74</v>
      </c>
      <c r="E27" s="41" t="s">
        <v>147</v>
      </c>
      <c r="F27" s="42" t="s">
        <v>68</v>
      </c>
      <c r="G27" s="15"/>
      <c r="H27" s="15">
        <v>65.5</v>
      </c>
      <c r="I27" s="15">
        <v>65.5</v>
      </c>
      <c r="J27" s="15">
        <f t="shared" si="0"/>
        <v>100</v>
      </c>
    </row>
    <row r="28" spans="1:10" ht="45">
      <c r="A28" s="39"/>
      <c r="B28" s="43" t="s">
        <v>69</v>
      </c>
      <c r="C28" s="42" t="s">
        <v>64</v>
      </c>
      <c r="D28" s="42" t="s">
        <v>74</v>
      </c>
      <c r="E28" s="41" t="s">
        <v>147</v>
      </c>
      <c r="F28" s="42" t="s">
        <v>70</v>
      </c>
      <c r="G28" s="15"/>
      <c r="H28" s="15">
        <v>11.7</v>
      </c>
      <c r="I28" s="15">
        <v>11.7</v>
      </c>
      <c r="J28" s="15">
        <f t="shared" si="0"/>
        <v>100</v>
      </c>
    </row>
    <row r="29" spans="1:10" ht="33" customHeight="1">
      <c r="A29" s="17"/>
      <c r="B29" s="40" t="s">
        <v>30</v>
      </c>
      <c r="C29" s="41" t="s">
        <v>74</v>
      </c>
      <c r="D29" s="41" t="s">
        <v>75</v>
      </c>
      <c r="E29" s="41"/>
      <c r="F29" s="42"/>
      <c r="G29" s="15"/>
      <c r="H29" s="15">
        <f>H30</f>
        <v>5</v>
      </c>
      <c r="I29" s="15">
        <f>I30</f>
        <v>5</v>
      </c>
      <c r="J29" s="15">
        <f t="shared" si="0"/>
        <v>100</v>
      </c>
    </row>
    <row r="30" spans="1:10" ht="60">
      <c r="A30" s="17"/>
      <c r="B30" s="43" t="s">
        <v>150</v>
      </c>
      <c r="C30" s="41" t="s">
        <v>74</v>
      </c>
      <c r="D30" s="41" t="s">
        <v>75</v>
      </c>
      <c r="E30" s="41" t="s">
        <v>151</v>
      </c>
      <c r="F30" s="42"/>
      <c r="G30" s="15"/>
      <c r="H30" s="15">
        <f>H31</f>
        <v>5</v>
      </c>
      <c r="I30" s="15">
        <f>I31</f>
        <v>5</v>
      </c>
      <c r="J30" s="15">
        <f t="shared" si="0"/>
        <v>100</v>
      </c>
    </row>
    <row r="31" spans="1:10" ht="45">
      <c r="A31" s="17"/>
      <c r="B31" s="43" t="s">
        <v>69</v>
      </c>
      <c r="C31" s="41" t="s">
        <v>74</v>
      </c>
      <c r="D31" s="41" t="s">
        <v>75</v>
      </c>
      <c r="E31" s="41" t="s">
        <v>151</v>
      </c>
      <c r="F31" s="42" t="s">
        <v>70</v>
      </c>
      <c r="G31" s="15"/>
      <c r="H31" s="15">
        <v>5</v>
      </c>
      <c r="I31" s="18">
        <v>5</v>
      </c>
      <c r="J31" s="15">
        <f t="shared" si="0"/>
        <v>100</v>
      </c>
    </row>
    <row r="32" spans="1:10" ht="33.75" customHeight="1">
      <c r="A32" s="17"/>
      <c r="B32" s="43" t="s">
        <v>32</v>
      </c>
      <c r="C32" s="42" t="s">
        <v>71</v>
      </c>
      <c r="D32" s="42" t="s">
        <v>76</v>
      </c>
      <c r="E32" s="42"/>
      <c r="F32" s="42"/>
      <c r="G32" s="15">
        <v>174</v>
      </c>
      <c r="H32" s="15">
        <f>H33</f>
        <v>72</v>
      </c>
      <c r="I32" s="18">
        <f>I33</f>
        <v>72</v>
      </c>
      <c r="J32" s="15">
        <f t="shared" si="0"/>
        <v>100</v>
      </c>
    </row>
    <row r="33" spans="1:10" ht="45">
      <c r="A33" s="17"/>
      <c r="B33" s="43" t="s">
        <v>152</v>
      </c>
      <c r="C33" s="42" t="s">
        <v>77</v>
      </c>
      <c r="D33" s="42" t="s">
        <v>76</v>
      </c>
      <c r="E33" s="41" t="s">
        <v>153</v>
      </c>
      <c r="F33" s="42"/>
      <c r="G33" s="15">
        <v>174</v>
      </c>
      <c r="H33" s="15">
        <f>H34</f>
        <v>72</v>
      </c>
      <c r="I33" s="15">
        <f>I34</f>
        <v>72</v>
      </c>
      <c r="J33" s="15">
        <f t="shared" si="0"/>
        <v>100</v>
      </c>
    </row>
    <row r="34" spans="1:10" ht="45">
      <c r="A34" s="17"/>
      <c r="B34" s="43" t="s">
        <v>154</v>
      </c>
      <c r="C34" s="42" t="s">
        <v>71</v>
      </c>
      <c r="D34" s="42" t="s">
        <v>76</v>
      </c>
      <c r="E34" s="41" t="s">
        <v>153</v>
      </c>
      <c r="F34" s="42" t="s">
        <v>78</v>
      </c>
      <c r="G34" s="15">
        <v>174</v>
      </c>
      <c r="H34" s="15">
        <v>72</v>
      </c>
      <c r="I34" s="15">
        <v>72</v>
      </c>
      <c r="J34" s="15">
        <f t="shared" si="0"/>
        <v>100</v>
      </c>
    </row>
    <row r="35" spans="1:10" ht="36" customHeight="1">
      <c r="A35" s="39"/>
      <c r="B35" s="43" t="s">
        <v>33</v>
      </c>
      <c r="C35" s="42" t="s">
        <v>71</v>
      </c>
      <c r="D35" s="42" t="s">
        <v>75</v>
      </c>
      <c r="E35" s="42"/>
      <c r="F35" s="42"/>
      <c r="G35" s="15"/>
      <c r="H35" s="15">
        <f>H36</f>
        <v>3197.4</v>
      </c>
      <c r="I35" s="15">
        <f>I36</f>
        <v>2654.6</v>
      </c>
      <c r="J35" s="15">
        <f t="shared" si="0"/>
        <v>83.02370676174391</v>
      </c>
    </row>
    <row r="36" spans="1:10" ht="30">
      <c r="A36" s="39"/>
      <c r="B36" s="43" t="s">
        <v>155</v>
      </c>
      <c r="C36" s="42" t="s">
        <v>71</v>
      </c>
      <c r="D36" s="42" t="s">
        <v>75</v>
      </c>
      <c r="E36" s="41" t="s">
        <v>156</v>
      </c>
      <c r="F36" s="42"/>
      <c r="G36" s="15"/>
      <c r="H36" s="15">
        <f>H37</f>
        <v>3197.4</v>
      </c>
      <c r="I36" s="15">
        <f>I37</f>
        <v>2654.6</v>
      </c>
      <c r="J36" s="15">
        <f t="shared" si="0"/>
        <v>83.02370676174391</v>
      </c>
    </row>
    <row r="37" spans="1:10" ht="45">
      <c r="A37" s="39"/>
      <c r="B37" s="43" t="s">
        <v>69</v>
      </c>
      <c r="C37" s="42" t="s">
        <v>71</v>
      </c>
      <c r="D37" s="42" t="s">
        <v>75</v>
      </c>
      <c r="E37" s="41" t="s">
        <v>156</v>
      </c>
      <c r="F37" s="42" t="s">
        <v>70</v>
      </c>
      <c r="G37" s="15"/>
      <c r="H37" s="15">
        <v>3197.4</v>
      </c>
      <c r="I37" s="15">
        <v>2654.6</v>
      </c>
      <c r="J37" s="15">
        <f t="shared" si="0"/>
        <v>83.02370676174391</v>
      </c>
    </row>
    <row r="38" spans="1:10" ht="15">
      <c r="A38" s="17"/>
      <c r="B38" s="43" t="s">
        <v>35</v>
      </c>
      <c r="C38" s="42" t="s">
        <v>76</v>
      </c>
      <c r="D38" s="42" t="s">
        <v>63</v>
      </c>
      <c r="E38" s="42"/>
      <c r="F38" s="42"/>
      <c r="G38" s="15"/>
      <c r="H38" s="15">
        <f>H39</f>
        <v>101.8</v>
      </c>
      <c r="I38" s="15">
        <f>I39</f>
        <v>100.3</v>
      </c>
      <c r="J38" s="15">
        <f t="shared" si="0"/>
        <v>98.52652259332024</v>
      </c>
    </row>
    <row r="39" spans="1:10" ht="47.25" customHeight="1">
      <c r="A39" s="17"/>
      <c r="B39" s="45" t="s">
        <v>157</v>
      </c>
      <c r="C39" s="42" t="s">
        <v>76</v>
      </c>
      <c r="D39" s="42" t="s">
        <v>63</v>
      </c>
      <c r="E39" s="41" t="s">
        <v>158</v>
      </c>
      <c r="F39" s="42"/>
      <c r="G39" s="15"/>
      <c r="H39" s="15">
        <f>H40</f>
        <v>101.8</v>
      </c>
      <c r="I39" s="15">
        <f>I40</f>
        <v>100.3</v>
      </c>
      <c r="J39" s="15">
        <f t="shared" si="0"/>
        <v>98.52652259332024</v>
      </c>
    </row>
    <row r="40" spans="1:10" ht="45">
      <c r="A40" s="17"/>
      <c r="B40" s="43" t="s">
        <v>69</v>
      </c>
      <c r="C40" s="42" t="s">
        <v>76</v>
      </c>
      <c r="D40" s="42" t="s">
        <v>63</v>
      </c>
      <c r="E40" s="41" t="s">
        <v>158</v>
      </c>
      <c r="F40" s="42" t="s">
        <v>70</v>
      </c>
      <c r="G40" s="15"/>
      <c r="H40" s="15">
        <v>101.8</v>
      </c>
      <c r="I40" s="15">
        <v>100.3</v>
      </c>
      <c r="J40" s="15">
        <f t="shared" si="0"/>
        <v>98.52652259332024</v>
      </c>
    </row>
    <row r="41" spans="1:10" ht="15">
      <c r="A41" s="39"/>
      <c r="B41" s="43" t="s">
        <v>36</v>
      </c>
      <c r="C41" s="46" t="s">
        <v>76</v>
      </c>
      <c r="D41" s="46" t="s">
        <v>64</v>
      </c>
      <c r="E41" s="47"/>
      <c r="F41" s="46"/>
      <c r="G41" s="15"/>
      <c r="H41" s="15">
        <f>H42</f>
        <v>1023.9</v>
      </c>
      <c r="I41" s="15">
        <f>I42</f>
        <v>1023.9</v>
      </c>
      <c r="J41" s="15">
        <f t="shared" si="0"/>
        <v>100</v>
      </c>
    </row>
    <row r="42" spans="1:10" ht="45">
      <c r="A42" s="39"/>
      <c r="B42" s="45" t="s">
        <v>157</v>
      </c>
      <c r="C42" s="46" t="s">
        <v>76</v>
      </c>
      <c r="D42" s="46" t="s">
        <v>64</v>
      </c>
      <c r="E42" s="41" t="s">
        <v>158</v>
      </c>
      <c r="F42" s="46"/>
      <c r="G42" s="15"/>
      <c r="H42" s="15">
        <f>H43</f>
        <v>1023.9</v>
      </c>
      <c r="I42" s="15">
        <f>I43</f>
        <v>1023.9</v>
      </c>
      <c r="J42" s="15">
        <f t="shared" si="0"/>
        <v>100</v>
      </c>
    </row>
    <row r="43" spans="1:10" ht="49.5" customHeight="1">
      <c r="A43" s="39"/>
      <c r="B43" s="43" t="s">
        <v>69</v>
      </c>
      <c r="C43" s="46" t="s">
        <v>76</v>
      </c>
      <c r="D43" s="46" t="s">
        <v>64</v>
      </c>
      <c r="E43" s="41" t="s">
        <v>158</v>
      </c>
      <c r="F43" s="46" t="s">
        <v>70</v>
      </c>
      <c r="G43" s="15"/>
      <c r="H43" s="15">
        <v>1023.9</v>
      </c>
      <c r="I43" s="15">
        <v>1023.9</v>
      </c>
      <c r="J43" s="15">
        <f t="shared" si="0"/>
        <v>100</v>
      </c>
    </row>
    <row r="44" spans="1:10" ht="15">
      <c r="A44" s="39"/>
      <c r="B44" s="43" t="s">
        <v>37</v>
      </c>
      <c r="C44" s="48" t="s">
        <v>76</v>
      </c>
      <c r="D44" s="48" t="s">
        <v>74</v>
      </c>
      <c r="E44" s="41"/>
      <c r="F44" s="42"/>
      <c r="G44" s="15" t="e">
        <f>G46+#REF!+#REF!+#REF!</f>
        <v>#REF!</v>
      </c>
      <c r="H44" s="15">
        <f>H45</f>
        <v>1480.3</v>
      </c>
      <c r="I44" s="15">
        <f>I45</f>
        <v>1460.9</v>
      </c>
      <c r="J44" s="15">
        <f t="shared" si="0"/>
        <v>98.68945484023509</v>
      </c>
    </row>
    <row r="45" spans="1:10" ht="34.5" customHeight="1">
      <c r="A45" s="39"/>
      <c r="B45" s="45" t="s">
        <v>159</v>
      </c>
      <c r="C45" s="48" t="s">
        <v>76</v>
      </c>
      <c r="D45" s="48" t="s">
        <v>74</v>
      </c>
      <c r="E45" s="41" t="s">
        <v>160</v>
      </c>
      <c r="F45" s="42"/>
      <c r="G45" s="15">
        <f>G46</f>
        <v>257.9</v>
      </c>
      <c r="H45" s="15">
        <f>SUM(H46)</f>
        <v>1480.3</v>
      </c>
      <c r="I45" s="59">
        <f>I46</f>
        <v>1460.9</v>
      </c>
      <c r="J45" s="15">
        <f t="shared" si="0"/>
        <v>98.68945484023509</v>
      </c>
    </row>
    <row r="46" spans="1:10" ht="35.25" customHeight="1">
      <c r="A46" s="39"/>
      <c r="B46" s="43" t="s">
        <v>69</v>
      </c>
      <c r="C46" s="48" t="s">
        <v>76</v>
      </c>
      <c r="D46" s="48" t="s">
        <v>74</v>
      </c>
      <c r="E46" s="41" t="s">
        <v>160</v>
      </c>
      <c r="F46" s="42" t="s">
        <v>70</v>
      </c>
      <c r="G46" s="15">
        <v>257.9</v>
      </c>
      <c r="H46" s="15">
        <v>1480.3</v>
      </c>
      <c r="I46" s="19">
        <v>1460.9</v>
      </c>
      <c r="J46" s="15">
        <f t="shared" si="0"/>
        <v>98.68945484023509</v>
      </c>
    </row>
    <row r="47" spans="1:10" ht="15">
      <c r="A47" s="39"/>
      <c r="B47" s="40" t="s">
        <v>39</v>
      </c>
      <c r="C47" s="42" t="s">
        <v>79</v>
      </c>
      <c r="D47" s="42" t="s">
        <v>63</v>
      </c>
      <c r="E47" s="41"/>
      <c r="F47" s="48"/>
      <c r="G47" s="18" t="e">
        <f>G49+#REF!+#REF!</f>
        <v>#REF!</v>
      </c>
      <c r="H47" s="15">
        <f>H48</f>
        <v>1981.7</v>
      </c>
      <c r="I47" s="19">
        <f>I48</f>
        <v>1981.7</v>
      </c>
      <c r="J47" s="15">
        <f t="shared" si="0"/>
        <v>100</v>
      </c>
    </row>
    <row r="48" spans="1:10" ht="45">
      <c r="A48" s="39"/>
      <c r="B48" s="45" t="s">
        <v>161</v>
      </c>
      <c r="C48" s="42" t="s">
        <v>79</v>
      </c>
      <c r="D48" s="42" t="s">
        <v>63</v>
      </c>
      <c r="E48" s="41" t="s">
        <v>162</v>
      </c>
      <c r="F48" s="48"/>
      <c r="G48" s="15">
        <f>G49</f>
        <v>767.3</v>
      </c>
      <c r="H48" s="15">
        <f>H49</f>
        <v>1981.7</v>
      </c>
      <c r="I48" s="19">
        <f>I49</f>
        <v>1981.7</v>
      </c>
      <c r="J48" s="15">
        <f t="shared" si="0"/>
        <v>100</v>
      </c>
    </row>
    <row r="49" spans="1:10" ht="15">
      <c r="A49" s="39"/>
      <c r="B49" s="43" t="s">
        <v>163</v>
      </c>
      <c r="C49" s="42" t="s">
        <v>79</v>
      </c>
      <c r="D49" s="42" t="s">
        <v>63</v>
      </c>
      <c r="E49" s="41" t="s">
        <v>162</v>
      </c>
      <c r="F49" s="48" t="s">
        <v>164</v>
      </c>
      <c r="G49" s="18">
        <v>767.3</v>
      </c>
      <c r="H49" s="15">
        <v>1981.7</v>
      </c>
      <c r="I49" s="19">
        <v>1981.7</v>
      </c>
      <c r="J49" s="15">
        <f t="shared" si="0"/>
        <v>100</v>
      </c>
    </row>
    <row r="50" spans="1:10" ht="20.25" customHeight="1">
      <c r="A50" s="39"/>
      <c r="B50" s="49" t="s">
        <v>40</v>
      </c>
      <c r="C50" s="42" t="s">
        <v>80</v>
      </c>
      <c r="D50" s="42" t="s">
        <v>74</v>
      </c>
      <c r="E50" s="50"/>
      <c r="F50" s="51"/>
      <c r="G50" s="15">
        <f>SUM(G52)</f>
        <v>194.5</v>
      </c>
      <c r="H50" s="15">
        <f>SUM(H52)</f>
        <v>320.1</v>
      </c>
      <c r="I50" s="19">
        <f>I51</f>
        <v>320.1</v>
      </c>
      <c r="J50" s="15">
        <f t="shared" si="0"/>
        <v>100</v>
      </c>
    </row>
    <row r="51" spans="1:10" ht="15">
      <c r="A51" s="39"/>
      <c r="B51" s="40" t="s">
        <v>65</v>
      </c>
      <c r="C51" s="42" t="s">
        <v>80</v>
      </c>
      <c r="D51" s="42" t="s">
        <v>74</v>
      </c>
      <c r="E51" s="41" t="s">
        <v>146</v>
      </c>
      <c r="F51" s="51"/>
      <c r="G51" s="15"/>
      <c r="H51" s="15">
        <f>H52</f>
        <v>320.1</v>
      </c>
      <c r="I51" s="18">
        <f>I52</f>
        <v>320.1</v>
      </c>
      <c r="J51" s="15">
        <f t="shared" si="0"/>
        <v>100</v>
      </c>
    </row>
    <row r="52" spans="1:10" ht="45">
      <c r="A52" s="39"/>
      <c r="B52" s="43" t="s">
        <v>81</v>
      </c>
      <c r="C52" s="42" t="s">
        <v>80</v>
      </c>
      <c r="D52" s="42" t="s">
        <v>74</v>
      </c>
      <c r="E52" s="41" t="s">
        <v>165</v>
      </c>
      <c r="F52" s="51"/>
      <c r="G52" s="15">
        <f>SUM(G53)</f>
        <v>194.5</v>
      </c>
      <c r="H52" s="15">
        <f>SUM(H53)</f>
        <v>320.1</v>
      </c>
      <c r="I52" s="18">
        <f>I53</f>
        <v>320.1</v>
      </c>
      <c r="J52" s="15">
        <f t="shared" si="0"/>
        <v>100</v>
      </c>
    </row>
    <row r="53" spans="1:10" ht="15">
      <c r="A53" s="39"/>
      <c r="B53" s="52" t="s">
        <v>82</v>
      </c>
      <c r="C53" s="42" t="s">
        <v>80</v>
      </c>
      <c r="D53" s="42" t="s">
        <v>74</v>
      </c>
      <c r="E53" s="41" t="s">
        <v>165</v>
      </c>
      <c r="F53" s="48" t="s">
        <v>83</v>
      </c>
      <c r="G53" s="53">
        <v>194.5</v>
      </c>
      <c r="H53" s="18">
        <v>320.1</v>
      </c>
      <c r="I53" s="18">
        <v>320.1</v>
      </c>
      <c r="J53" s="15">
        <f t="shared" si="0"/>
        <v>100</v>
      </c>
    </row>
    <row r="54" spans="1:10" ht="15">
      <c r="A54" s="39"/>
      <c r="B54" s="54" t="s">
        <v>166</v>
      </c>
      <c r="C54" s="55"/>
      <c r="D54" s="55"/>
      <c r="E54" s="55"/>
      <c r="F54" s="56"/>
      <c r="G54" s="57" t="e">
        <f>SUM(G8+G12+#REF!+G18+#REF!+#REF!+#REF!+#REF!+#REF!+#REF!+#REF!+G50+#REF!+#REF!+#REF!)</f>
        <v>#REF!</v>
      </c>
      <c r="H54" s="58">
        <f>H8+H12+H18+H29+H32+H38+H44+H47+H50+H41+H35+H24</f>
        <v>10224.6</v>
      </c>
      <c r="I54" s="60">
        <f>I8+I12+I18+I24+I29+I32+I35+I38+I41+I44+I47+I50</f>
        <v>9631.000000000002</v>
      </c>
      <c r="J54" s="21">
        <f t="shared" si="0"/>
        <v>94.19439391272032</v>
      </c>
    </row>
    <row r="55" spans="1:10" ht="15">
      <c r="A55" s="17"/>
      <c r="I55" s="17"/>
      <c r="J55" s="17"/>
    </row>
    <row r="56" spans="1:10" ht="15">
      <c r="A56" s="17"/>
      <c r="I56" s="17"/>
      <c r="J56" s="17"/>
    </row>
    <row r="57" spans="1:10" ht="15">
      <c r="A57" s="17"/>
      <c r="I57" s="17"/>
      <c r="J57" s="17"/>
    </row>
    <row r="58" spans="1:10" ht="15">
      <c r="A58" s="17"/>
      <c r="I58" s="17"/>
      <c r="J58" s="17"/>
    </row>
    <row r="59" spans="1:10" ht="15">
      <c r="A59" s="17"/>
      <c r="I59" s="17"/>
      <c r="J59" s="17"/>
    </row>
    <row r="60" spans="1:10" ht="15">
      <c r="A60" s="17"/>
      <c r="I60" s="17"/>
      <c r="J60" s="17"/>
    </row>
    <row r="61" spans="1:10" ht="15">
      <c r="A61" s="17"/>
      <c r="I61" s="17"/>
      <c r="J61" s="17"/>
    </row>
    <row r="62" spans="1:10" ht="15">
      <c r="A62" s="17"/>
      <c r="I62" s="17"/>
      <c r="J62" s="17"/>
    </row>
    <row r="63" spans="1:10" ht="15">
      <c r="A63" s="17"/>
      <c r="I63" s="17"/>
      <c r="J63" s="17"/>
    </row>
    <row r="64" spans="1:10" ht="15">
      <c r="A64" s="17"/>
      <c r="I64" s="17"/>
      <c r="J64" s="17"/>
    </row>
    <row r="65" spans="1:10" ht="15">
      <c r="A65" s="17"/>
      <c r="I65" s="17"/>
      <c r="J65" s="17"/>
    </row>
    <row r="66" spans="1:10" ht="15">
      <c r="A66" s="17"/>
      <c r="I66" s="17"/>
      <c r="J66" s="17"/>
    </row>
    <row r="67" spans="1:10" ht="15">
      <c r="A67" s="17"/>
      <c r="I67" s="17"/>
      <c r="J67" s="17"/>
    </row>
    <row r="68" spans="1:10" ht="15">
      <c r="A68" s="17"/>
      <c r="I68" s="17"/>
      <c r="J68" s="17"/>
    </row>
    <row r="69" spans="1:10" ht="15">
      <c r="A69" s="17"/>
      <c r="I69" s="17"/>
      <c r="J69" s="17"/>
    </row>
    <row r="70" spans="1:10" ht="15">
      <c r="A70" s="17"/>
      <c r="I70" s="17"/>
      <c r="J70" s="17"/>
    </row>
    <row r="71" spans="1:10" ht="15">
      <c r="A71" s="17"/>
      <c r="I71" s="17"/>
      <c r="J71" s="17"/>
    </row>
    <row r="72" spans="1:10" ht="15">
      <c r="A72" s="17"/>
      <c r="I72" s="17"/>
      <c r="J72" s="17"/>
    </row>
    <row r="73" spans="1:10" ht="15">
      <c r="A73" s="17"/>
      <c r="I73" s="17"/>
      <c r="J73" s="17"/>
    </row>
    <row r="74" spans="1:10" ht="15">
      <c r="A74" s="17"/>
      <c r="I74" s="17"/>
      <c r="J74" s="17"/>
    </row>
    <row r="75" spans="1:10" ht="15">
      <c r="A75" s="17"/>
      <c r="I75" s="17"/>
      <c r="J75" s="17"/>
    </row>
    <row r="76" spans="1:10" ht="15">
      <c r="A76" s="17"/>
      <c r="I76" s="17"/>
      <c r="J76" s="17"/>
    </row>
    <row r="77" spans="1:10" ht="15">
      <c r="A77" s="17"/>
      <c r="I77" s="17"/>
      <c r="J77" s="17"/>
    </row>
    <row r="78" spans="1:10" ht="15">
      <c r="A78" s="17"/>
      <c r="I78" s="17"/>
      <c r="J78" s="17"/>
    </row>
    <row r="79" spans="1:10" ht="15">
      <c r="A79" s="17"/>
      <c r="I79" s="17"/>
      <c r="J79" s="17"/>
    </row>
    <row r="80" spans="1:10" ht="15">
      <c r="A80" s="17"/>
      <c r="I80" s="17"/>
      <c r="J80" s="17"/>
    </row>
    <row r="81" spans="1:10" ht="15">
      <c r="A81" s="17"/>
      <c r="I81" s="17"/>
      <c r="J81" s="17"/>
    </row>
    <row r="82" spans="1:10" ht="15">
      <c r="A82" s="17"/>
      <c r="I82" s="17"/>
      <c r="J82" s="17"/>
    </row>
    <row r="83" spans="1:10" ht="15">
      <c r="A83" s="17"/>
      <c r="I83" s="17"/>
      <c r="J83" s="17"/>
    </row>
    <row r="84" spans="1:10" ht="15">
      <c r="A84" s="17"/>
      <c r="I84" s="17"/>
      <c r="J84" s="17"/>
    </row>
    <row r="85" spans="1:10" ht="15">
      <c r="A85" s="17"/>
      <c r="I85" s="17"/>
      <c r="J85" s="17"/>
    </row>
    <row r="86" spans="1:10" ht="15">
      <c r="A86" s="17"/>
      <c r="I86" s="17"/>
      <c r="J86" s="17"/>
    </row>
    <row r="87" spans="1:10" ht="15">
      <c r="A87" s="17"/>
      <c r="I87" s="17"/>
      <c r="J87" s="17"/>
    </row>
    <row r="88" spans="1:10" ht="15">
      <c r="A88" s="17"/>
      <c r="I88" s="17"/>
      <c r="J88" s="17"/>
    </row>
    <row r="89" spans="1:10" ht="15">
      <c r="A89" s="17"/>
      <c r="I89" s="17"/>
      <c r="J89" s="17"/>
    </row>
    <row r="90" spans="1:10" ht="15">
      <c r="A90" s="17"/>
      <c r="I90" s="17"/>
      <c r="J90" s="17"/>
    </row>
    <row r="91" spans="1:10" ht="15">
      <c r="A91" s="17"/>
      <c r="I91" s="17"/>
      <c r="J91" s="17"/>
    </row>
  </sheetData>
  <sheetProtection/>
  <mergeCells count="12">
    <mergeCell ref="J4:J6"/>
    <mergeCell ref="A2:J2"/>
    <mergeCell ref="A3:J3"/>
    <mergeCell ref="A4:A6"/>
    <mergeCell ref="B4:B6"/>
    <mergeCell ref="C4:C6"/>
    <mergeCell ref="D4:D6"/>
    <mergeCell ref="E4:E6"/>
    <mergeCell ref="F4:F6"/>
    <mergeCell ref="G5:G6"/>
    <mergeCell ref="I4:I6"/>
    <mergeCell ref="H4:H6"/>
  </mergeCells>
  <printOptions/>
  <pageMargins left="0.7086614173228347" right="0.7086614173228347" top="0.1968503937007874" bottom="0.1968503937007874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5" width="13.57421875" style="0" customWidth="1"/>
  </cols>
  <sheetData>
    <row r="1" spans="1:5" ht="15" customHeight="1">
      <c r="A1" s="74" t="s">
        <v>84</v>
      </c>
      <c r="B1" s="75"/>
      <c r="C1" s="75"/>
      <c r="D1" s="75"/>
      <c r="E1" s="75"/>
    </row>
    <row r="2" spans="1:5" ht="35.25" customHeight="1">
      <c r="A2" s="76" t="s">
        <v>118</v>
      </c>
      <c r="B2" s="77"/>
      <c r="C2" s="77"/>
      <c r="D2" s="77"/>
      <c r="E2" s="77"/>
    </row>
    <row r="3" spans="1:5" ht="12.75">
      <c r="A3" s="78" t="s">
        <v>47</v>
      </c>
      <c r="B3" s="78"/>
      <c r="C3" s="78"/>
      <c r="D3" s="78"/>
      <c r="E3" s="78"/>
    </row>
    <row r="4" spans="1:5" ht="12.75">
      <c r="A4" s="2"/>
      <c r="B4" s="4"/>
      <c r="C4" s="4"/>
      <c r="D4" s="4"/>
      <c r="E4" s="4"/>
    </row>
    <row r="5" spans="1:5" ht="39" customHeight="1">
      <c r="A5" s="3" t="s">
        <v>0</v>
      </c>
      <c r="B5" s="3" t="s">
        <v>22</v>
      </c>
      <c r="C5" s="3" t="s">
        <v>2</v>
      </c>
      <c r="D5" s="3" t="s">
        <v>3</v>
      </c>
      <c r="E5" s="3" t="s">
        <v>4</v>
      </c>
    </row>
    <row r="6" spans="1:5" ht="13.5" thickBot="1">
      <c r="A6" s="3" t="s">
        <v>5</v>
      </c>
      <c r="B6" s="22">
        <v>2</v>
      </c>
      <c r="C6" s="22">
        <v>3</v>
      </c>
      <c r="D6" s="22">
        <v>4</v>
      </c>
      <c r="E6" s="22">
        <v>5</v>
      </c>
    </row>
    <row r="7" spans="1:5" ht="22.5">
      <c r="A7" s="24" t="s">
        <v>119</v>
      </c>
      <c r="B7" s="25" t="s">
        <v>6</v>
      </c>
      <c r="C7" s="26">
        <v>10224582.38</v>
      </c>
      <c r="D7" s="26">
        <v>9630972.54</v>
      </c>
      <c r="E7" s="27">
        <v>593609.84</v>
      </c>
    </row>
    <row r="8" spans="1:5" ht="12.75">
      <c r="A8" s="24" t="s">
        <v>23</v>
      </c>
      <c r="B8" s="28" t="s">
        <v>120</v>
      </c>
      <c r="C8" s="23">
        <v>1965206</v>
      </c>
      <c r="D8" s="23">
        <v>1935398.77</v>
      </c>
      <c r="E8" s="29">
        <v>29807.23</v>
      </c>
    </row>
    <row r="9" spans="1:5" ht="22.5">
      <c r="A9" s="24" t="s">
        <v>24</v>
      </c>
      <c r="B9" s="28" t="s">
        <v>121</v>
      </c>
      <c r="C9" s="23">
        <v>498700</v>
      </c>
      <c r="D9" s="23">
        <v>497812.47</v>
      </c>
      <c r="E9" s="29">
        <v>887.53</v>
      </c>
    </row>
    <row r="10" spans="1:5" ht="33.75">
      <c r="A10" s="24" t="s">
        <v>25</v>
      </c>
      <c r="B10" s="28" t="s">
        <v>122</v>
      </c>
      <c r="C10" s="23">
        <v>1184800</v>
      </c>
      <c r="D10" s="23">
        <v>1184549.93</v>
      </c>
      <c r="E10" s="29">
        <v>250.07</v>
      </c>
    </row>
    <row r="11" spans="1:5" ht="12.75">
      <c r="A11" s="24" t="s">
        <v>26</v>
      </c>
      <c r="B11" s="28" t="s">
        <v>123</v>
      </c>
      <c r="C11" s="23">
        <v>281706</v>
      </c>
      <c r="D11" s="23">
        <v>253036.37</v>
      </c>
      <c r="E11" s="29">
        <v>28669.63</v>
      </c>
    </row>
    <row r="12" spans="1:5" ht="12.75">
      <c r="A12" s="24" t="s">
        <v>27</v>
      </c>
      <c r="B12" s="28" t="s">
        <v>124</v>
      </c>
      <c r="C12" s="23">
        <v>77200</v>
      </c>
      <c r="D12" s="23">
        <v>77200</v>
      </c>
      <c r="E12" s="29">
        <v>0</v>
      </c>
    </row>
    <row r="13" spans="1:5" ht="12.75">
      <c r="A13" s="24" t="s">
        <v>28</v>
      </c>
      <c r="B13" s="28" t="s">
        <v>125</v>
      </c>
      <c r="C13" s="23">
        <v>77200</v>
      </c>
      <c r="D13" s="23">
        <v>77200</v>
      </c>
      <c r="E13" s="29">
        <v>0</v>
      </c>
    </row>
    <row r="14" spans="1:5" ht="12.75">
      <c r="A14" s="24" t="s">
        <v>29</v>
      </c>
      <c r="B14" s="28" t="s">
        <v>126</v>
      </c>
      <c r="C14" s="23">
        <v>5000</v>
      </c>
      <c r="D14" s="23">
        <v>5000</v>
      </c>
      <c r="E14" s="29">
        <v>0</v>
      </c>
    </row>
    <row r="15" spans="1:5" ht="22.5">
      <c r="A15" s="24" t="s">
        <v>30</v>
      </c>
      <c r="B15" s="28" t="s">
        <v>127</v>
      </c>
      <c r="C15" s="23">
        <v>5000</v>
      </c>
      <c r="D15" s="23">
        <v>5000</v>
      </c>
      <c r="E15" s="29">
        <v>0</v>
      </c>
    </row>
    <row r="16" spans="1:5" ht="12.75">
      <c r="A16" s="24" t="s">
        <v>31</v>
      </c>
      <c r="B16" s="28" t="s">
        <v>128</v>
      </c>
      <c r="C16" s="23">
        <v>3269391.5</v>
      </c>
      <c r="D16" s="23">
        <v>2726554.09</v>
      </c>
      <c r="E16" s="29">
        <v>542837.41</v>
      </c>
    </row>
    <row r="17" spans="1:5" ht="12.75">
      <c r="A17" s="24" t="s">
        <v>32</v>
      </c>
      <c r="B17" s="28" t="s">
        <v>129</v>
      </c>
      <c r="C17" s="23">
        <v>72000</v>
      </c>
      <c r="D17" s="23">
        <v>72000</v>
      </c>
      <c r="E17" s="29">
        <v>0</v>
      </c>
    </row>
    <row r="18" spans="1:5" ht="12.75">
      <c r="A18" s="24" t="s">
        <v>33</v>
      </c>
      <c r="B18" s="28" t="s">
        <v>130</v>
      </c>
      <c r="C18" s="23">
        <v>3197391.5</v>
      </c>
      <c r="D18" s="23">
        <v>2654554.09</v>
      </c>
      <c r="E18" s="29">
        <v>542837.41</v>
      </c>
    </row>
    <row r="19" spans="1:5" ht="12.75">
      <c r="A19" s="24" t="s">
        <v>34</v>
      </c>
      <c r="B19" s="28" t="s">
        <v>131</v>
      </c>
      <c r="C19" s="23">
        <v>2605976.72</v>
      </c>
      <c r="D19" s="23">
        <v>2585011.52</v>
      </c>
      <c r="E19" s="29">
        <v>20965.2</v>
      </c>
    </row>
    <row r="20" spans="1:5" ht="12.75">
      <c r="A20" s="24" t="s">
        <v>35</v>
      </c>
      <c r="B20" s="28" t="s">
        <v>132</v>
      </c>
      <c r="C20" s="23">
        <v>101746.58</v>
      </c>
      <c r="D20" s="23">
        <v>100271.78</v>
      </c>
      <c r="E20" s="29">
        <v>1474.8</v>
      </c>
    </row>
    <row r="21" spans="1:5" ht="12.75">
      <c r="A21" s="24" t="s">
        <v>36</v>
      </c>
      <c r="B21" s="28" t="s">
        <v>133</v>
      </c>
      <c r="C21" s="23">
        <v>1023894.99</v>
      </c>
      <c r="D21" s="23">
        <v>1023894.99</v>
      </c>
      <c r="E21" s="29">
        <v>0</v>
      </c>
    </row>
    <row r="22" spans="1:5" ht="12.75">
      <c r="A22" s="24" t="s">
        <v>37</v>
      </c>
      <c r="B22" s="28" t="s">
        <v>134</v>
      </c>
      <c r="C22" s="23">
        <v>1480335.15</v>
      </c>
      <c r="D22" s="23">
        <v>1460844.75</v>
      </c>
      <c r="E22" s="29">
        <v>19490.4</v>
      </c>
    </row>
    <row r="23" spans="1:5" ht="12.75">
      <c r="A23" s="24" t="s">
        <v>38</v>
      </c>
      <c r="B23" s="28" t="s">
        <v>135</v>
      </c>
      <c r="C23" s="23">
        <v>1981700</v>
      </c>
      <c r="D23" s="23">
        <v>1981700</v>
      </c>
      <c r="E23" s="29">
        <v>0</v>
      </c>
    </row>
    <row r="24" spans="1:5" ht="12.75">
      <c r="A24" s="24" t="s">
        <v>39</v>
      </c>
      <c r="B24" s="28" t="s">
        <v>136</v>
      </c>
      <c r="C24" s="23">
        <v>1981700</v>
      </c>
      <c r="D24" s="23">
        <v>1981700</v>
      </c>
      <c r="E24" s="29">
        <v>0</v>
      </c>
    </row>
    <row r="25" spans="1:5" ht="22.5">
      <c r="A25" s="24" t="s">
        <v>137</v>
      </c>
      <c r="B25" s="28" t="s">
        <v>138</v>
      </c>
      <c r="C25" s="23">
        <v>320108.16</v>
      </c>
      <c r="D25" s="23">
        <v>320108.16</v>
      </c>
      <c r="E25" s="29">
        <v>0</v>
      </c>
    </row>
    <row r="26" spans="1:5" ht="12.75">
      <c r="A26" s="24" t="s">
        <v>40</v>
      </c>
      <c r="B26" s="28" t="s">
        <v>139</v>
      </c>
      <c r="C26" s="23">
        <v>320108.16</v>
      </c>
      <c r="D26" s="23">
        <v>320108.16</v>
      </c>
      <c r="E26" s="29">
        <v>0</v>
      </c>
    </row>
    <row r="27" spans="1:5" ht="13.5" thickBot="1">
      <c r="A27" s="24" t="s">
        <v>41</v>
      </c>
      <c r="B27" s="30" t="s">
        <v>6</v>
      </c>
      <c r="C27" s="31">
        <v>-696159.76</v>
      </c>
      <c r="D27" s="31">
        <v>55227.63</v>
      </c>
      <c r="E27" s="32">
        <v>0</v>
      </c>
    </row>
    <row r="28" spans="1:5" ht="12.75">
      <c r="A28" s="1"/>
      <c r="B28" s="5"/>
      <c r="C28" s="6"/>
      <c r="D28" s="6"/>
      <c r="E28" s="6"/>
    </row>
    <row r="29" spans="3:4" ht="12.75">
      <c r="C29" s="7"/>
      <c r="D29" s="7"/>
    </row>
  </sheetData>
  <sheetProtection/>
  <mergeCells count="3">
    <mergeCell ref="A1:E1"/>
    <mergeCell ref="A2:E2"/>
    <mergeCell ref="A3:E3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5" width="13.57421875" style="0" customWidth="1"/>
  </cols>
  <sheetData>
    <row r="1" spans="1:5" ht="15" customHeight="1">
      <c r="A1" s="79" t="s">
        <v>53</v>
      </c>
      <c r="B1" s="75"/>
      <c r="C1" s="75"/>
      <c r="D1" s="75"/>
      <c r="E1" s="75"/>
    </row>
    <row r="2" spans="1:5" ht="38.25" customHeight="1">
      <c r="A2" s="76" t="s">
        <v>140</v>
      </c>
      <c r="B2" s="77"/>
      <c r="C2" s="77"/>
      <c r="D2" s="77"/>
      <c r="E2" s="77"/>
    </row>
    <row r="3" spans="1:5" ht="12.75">
      <c r="A3" s="78" t="s">
        <v>47</v>
      </c>
      <c r="B3" s="78"/>
      <c r="C3" s="78"/>
      <c r="D3" s="78"/>
      <c r="E3" s="78"/>
    </row>
    <row r="4" spans="1:5" ht="67.5" customHeight="1">
      <c r="A4" s="8" t="s">
        <v>0</v>
      </c>
      <c r="B4" s="8" t="s">
        <v>42</v>
      </c>
      <c r="C4" s="8" t="s">
        <v>2</v>
      </c>
      <c r="D4" s="8" t="s">
        <v>3</v>
      </c>
      <c r="E4" s="8" t="s">
        <v>4</v>
      </c>
    </row>
    <row r="5" spans="1:5" ht="13.5" thickBot="1">
      <c r="A5" s="8" t="s">
        <v>5</v>
      </c>
      <c r="B5" s="33">
        <v>2</v>
      </c>
      <c r="C5" s="33">
        <v>3</v>
      </c>
      <c r="D5" s="33">
        <v>4</v>
      </c>
      <c r="E5" s="33">
        <v>5</v>
      </c>
    </row>
    <row r="6" spans="1:5" ht="22.5">
      <c r="A6" s="24" t="s">
        <v>141</v>
      </c>
      <c r="B6" s="25" t="s">
        <v>6</v>
      </c>
      <c r="C6" s="26">
        <v>696159.76</v>
      </c>
      <c r="D6" s="26">
        <v>-55227.63</v>
      </c>
      <c r="E6" s="27">
        <v>751387.39</v>
      </c>
    </row>
    <row r="7" spans="1:5" ht="22.5">
      <c r="A7" s="24" t="s">
        <v>142</v>
      </c>
      <c r="B7" s="28" t="s">
        <v>6</v>
      </c>
      <c r="C7" s="23">
        <v>0</v>
      </c>
      <c r="D7" s="23">
        <v>0</v>
      </c>
      <c r="E7" s="29">
        <v>0</v>
      </c>
    </row>
    <row r="8" spans="1:5" ht="22.5">
      <c r="A8" s="24" t="s">
        <v>143</v>
      </c>
      <c r="B8" s="28" t="s">
        <v>6</v>
      </c>
      <c r="C8" s="23">
        <v>0</v>
      </c>
      <c r="D8" s="23">
        <v>0</v>
      </c>
      <c r="E8" s="29">
        <v>0</v>
      </c>
    </row>
    <row r="9" spans="1:5" ht="12.75">
      <c r="A9" s="24" t="s">
        <v>43</v>
      </c>
      <c r="B9" s="34" t="s">
        <v>102</v>
      </c>
      <c r="C9" s="23">
        <v>696159.76</v>
      </c>
      <c r="D9" s="23">
        <v>-55227.63</v>
      </c>
      <c r="E9" s="29">
        <v>751387.39</v>
      </c>
    </row>
    <row r="10" spans="1:5" ht="12.75">
      <c r="A10" s="24" t="s">
        <v>144</v>
      </c>
      <c r="B10" s="34" t="s">
        <v>103</v>
      </c>
      <c r="C10" s="23">
        <v>696159.76</v>
      </c>
      <c r="D10" s="23">
        <v>-55227.63</v>
      </c>
      <c r="E10" s="29">
        <v>751387.39</v>
      </c>
    </row>
    <row r="11" spans="1:5" ht="12.75">
      <c r="A11" s="24" t="s">
        <v>44</v>
      </c>
      <c r="B11" s="34" t="s">
        <v>104</v>
      </c>
      <c r="C11" s="23">
        <v>-9528422.62</v>
      </c>
      <c r="D11" s="23">
        <v>-9729607.53</v>
      </c>
      <c r="E11" s="29">
        <v>0</v>
      </c>
    </row>
    <row r="12" spans="1:5" ht="12.75">
      <c r="A12" s="24" t="s">
        <v>49</v>
      </c>
      <c r="B12" s="34" t="s">
        <v>105</v>
      </c>
      <c r="C12" s="23">
        <v>-9528422.62</v>
      </c>
      <c r="D12" s="23">
        <v>-9729607.53</v>
      </c>
      <c r="E12" s="29">
        <v>0</v>
      </c>
    </row>
    <row r="13" spans="1:5" ht="12.75">
      <c r="A13" s="24" t="s">
        <v>50</v>
      </c>
      <c r="B13" s="34" t="s">
        <v>106</v>
      </c>
      <c r="C13" s="23">
        <v>-9528422.62</v>
      </c>
      <c r="D13" s="23">
        <v>-9729607.53</v>
      </c>
      <c r="E13" s="29">
        <v>0</v>
      </c>
    </row>
    <row r="14" spans="1:5" ht="12.75">
      <c r="A14" s="24" t="s">
        <v>45</v>
      </c>
      <c r="B14" s="34" t="s">
        <v>107</v>
      </c>
      <c r="C14" s="23">
        <v>10224582.38</v>
      </c>
      <c r="D14" s="23">
        <v>9674379.9</v>
      </c>
      <c r="E14" s="29">
        <v>0</v>
      </c>
    </row>
    <row r="15" spans="1:5" ht="12.75">
      <c r="A15" s="24" t="s">
        <v>51</v>
      </c>
      <c r="B15" s="34" t="s">
        <v>108</v>
      </c>
      <c r="C15" s="23">
        <v>10224582.38</v>
      </c>
      <c r="D15" s="23">
        <v>9674379.9</v>
      </c>
      <c r="E15" s="29">
        <v>0</v>
      </c>
    </row>
    <row r="16" spans="1:5" ht="13.5" thickBot="1">
      <c r="A16" s="24" t="s">
        <v>52</v>
      </c>
      <c r="B16" s="35" t="s">
        <v>109</v>
      </c>
      <c r="C16" s="31">
        <v>10224582.38</v>
      </c>
      <c r="D16" s="31">
        <v>9674379.9</v>
      </c>
      <c r="E16" s="32">
        <v>0</v>
      </c>
    </row>
    <row r="17" spans="1:5" ht="12.75">
      <c r="A17" s="1"/>
      <c r="B17" s="5"/>
      <c r="C17" s="6"/>
      <c r="D17" s="6"/>
      <c r="E17" s="6"/>
    </row>
    <row r="18" spans="1:5" ht="12.75">
      <c r="A18" s="1"/>
      <c r="B18" s="5"/>
      <c r="C18" s="6"/>
      <c r="D18" s="6"/>
      <c r="E18" s="6"/>
    </row>
  </sheetData>
  <sheetProtection/>
  <mergeCells count="3">
    <mergeCell ref="A1:E1"/>
    <mergeCell ref="A2:E2"/>
    <mergeCell ref="A3:E3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Светлана31</dc:creator>
  <cp:keywords/>
  <dc:description/>
  <cp:lastModifiedBy>adm</cp:lastModifiedBy>
  <cp:lastPrinted>2017-03-07T09:43:58Z</cp:lastPrinted>
  <dcterms:created xsi:type="dcterms:W3CDTF">2016-02-17T11:01:40Z</dcterms:created>
  <dcterms:modified xsi:type="dcterms:W3CDTF">2017-05-03T03:17:26Z</dcterms:modified>
  <cp:category/>
  <cp:version/>
  <cp:contentType/>
  <cp:contentStatus/>
</cp:coreProperties>
</file>