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Лист2" sheetId="2" r:id="rId2"/>
    <sheet name="Расходы" sheetId="3" r:id="rId3"/>
    <sheet name="Источники" sheetId="4" r:id="rId4"/>
  </sheets>
  <definedNames>
    <definedName name="__bookmark_1">'Доходы'!$A$1:$D$3</definedName>
    <definedName name="__bookmark_2">'Доходы'!$A$4:$D$24</definedName>
    <definedName name="__bookmark_4">'Расходы'!$A$1:$C$9</definedName>
    <definedName name="__bookmark_6">'Источники'!$A$1:$C$21</definedName>
    <definedName name="__bookmark_7">'Источники'!#REF!</definedName>
    <definedName name="_xlnm.Print_Titles" localSheetId="0">'Доходы'!$1:$5</definedName>
    <definedName name="_xlnm.Print_Titles" localSheetId="3">'Источники'!$1:$5</definedName>
    <definedName name="_xlnm.Print_Titles" localSheetId="1">'Лист2'!$1:$5</definedName>
    <definedName name="_xlnm.Print_Titles" localSheetId="2">'Расходы'!$1:$5</definedName>
    <definedName name="_xlnm.Print_Area" localSheetId="2">'Расходы'!$A$1:$C$28</definedName>
  </definedNames>
  <calcPr fullCalcOnLoad="1"/>
</workbook>
</file>

<file path=xl/sharedStrings.xml><?xml version="1.0" encoding="utf-8"?>
<sst xmlns="http://schemas.openxmlformats.org/spreadsheetml/2006/main" count="487" uniqueCount="269">
  <si>
    <t>Администрация сельского поселения Березняки муниципального района Кинель-Черкасский Самарской области</t>
  </si>
  <si>
    <t>527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</si>
  <si>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</si>
  <si>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</si>
  <si>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</si>
  <si>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</si>
  <si>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1</t>
  </si>
  <si>
    <t>2</t>
  </si>
  <si>
    <t>3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</si>
  <si>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</si>
  <si>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</si>
  <si>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</si>
  <si>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</si>
  <si>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</si>
  <si>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</si>
  <si>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</si>
  <si>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</si>
  <si>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</si>
  <si>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</si>
  <si>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</si>
  <si>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</si>
  <si>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</si>
  <si>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</si>
  <si>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</si>
  <si>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</si>
  <si>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</si>
  <si>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</si>
  <si>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</si>
  <si>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</si>
  <si>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</si>
  <si>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</si>
  <si>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</si>
  <si>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</si>
  <si>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527 11109045100000120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</si>
  <si>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</si>
  <si>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527 20220041100000150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</si>
  <si>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</si>
  <si>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527 20235118100000150</t>
  </si>
  <si>
    <t>Иные межбюджетные трансферты</t>
  </si>
  <si>
    <t>Прочие межбюджетные трансферты, передаваемые бюджетам сельских поселений</t>
  </si>
  <si>
    <t>527 20249999100000150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</si>
  <si>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</si>
  <si>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527 20705020100000150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</si>
  <si>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</si>
  <si>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</si>
  <si>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</si>
  <si>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</si>
  <si>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</si>
  <si>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</si>
  <si>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</si>
  <si>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</si>
  <si>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Уплата налогов, сборов и иных платежей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</si>
  <si>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</si>
  <si>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</si>
  <si>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</si>
  <si>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</si>
  <si>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</si>
  <si>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</si>
  <si>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</si>
  <si>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</si>
  <si>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Муниципальная программа "Первичные меры пожарной безопасности и защита населения и территорий населенных пунктов сельского поселения Березняки Кинель-Черкасского района Самарской области от чрезвычайных ситуаций" на 2019–2024 годы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</si>
  <si>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</si>
  <si>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</si>
  <si>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</si>
  <si>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</si>
  <si>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области"на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</si>
  <si>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</si>
  <si>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</si>
  <si>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</si>
  <si>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Муниципальная программа "Дорожная деятельность в сельском поселении Березняки Кинель-Черкасского района Самарской области" на 2019-2024 годы</t>
  </si>
  <si>
    <t>Другие вопросы в области национальной экономики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</si>
  <si>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</si>
  <si>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</si>
  <si>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</si>
  <si>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</si>
  <si>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"Комплексное развитие систем ЖКХ в сельском поселении Березняки Кинель-Черкасского района Самарской области" на 2019-2024 годы</t>
  </si>
  <si>
    <t>Коммунальное хозяйство</t>
  </si>
  <si>
    <t>000 0502 0000000000 000</t>
  </si>
  <si>
    <t>Благоустройство</t>
  </si>
  <si>
    <t>000 0503 0000000000 000</t>
  </si>
  <si>
    <t>Муниципальная программа "Благоустройство территории сельского поселения Березняки Кинель-Черкасского района Самарской области" на 2019-2024 годы</t>
  </si>
  <si>
    <t>КУЛЬТУРА, КИНЕМАТОГРАФИЯ</t>
  </si>
  <si>
    <t>000 0800 0000000000 000</t>
  </si>
  <si>
    <t>Культура</t>
  </si>
  <si>
    <t>000 0801 0000000000 000</t>
  </si>
  <si>
    <t>Субсидии бюджетным учреждениям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</si>
  <si>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</si>
  <si>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</si>
  <si>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</si>
  <si>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</si>
  <si>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Непрограммные направления расходов бюджета поселения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</si>
  <si>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</si>
  <si>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</si>
  <si>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</si>
  <si>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</si>
  <si>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</si>
  <si>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</si>
  <si>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</si>
  <si>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</si>
  <si>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</si>
  <si>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</si>
  <si>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</si>
  <si>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</si>
  <si>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</si>
  <si>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</si>
  <si>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</si>
  <si>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</si>
  <si>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</si>
  <si>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527 01050201100000510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</si>
  <si>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</si>
  <si>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</si>
  <si>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</si>
  <si>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</si>
  <si>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</si>
  <si>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527 01050201100000610</t>
  </si>
  <si>
    <t xml:space="preserve">Приложение 2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</si>
  <si>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</si>
  <si>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</si>
  <si>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</si>
  <si>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</si>
  <si>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</si>
  <si>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</si>
  <si>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</si>
  <si>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</si>
  <si>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</si>
  <si>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</si>
  <si>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</si>
  <si>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</si>
  <si>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</si>
  <si>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</si>
  <si>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</si>
  <si>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</si>
  <si>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</si>
  <si>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</si>
  <si>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</si>
  <si>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</si>
  <si>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03 0 00 00000</t>
  </si>
  <si>
    <t>03</t>
  </si>
  <si>
    <t>05</t>
  </si>
  <si>
    <t xml:space="preserve">04 </t>
  </si>
  <si>
    <t>45 0 00 00000</t>
  </si>
  <si>
    <t>810</t>
  </si>
  <si>
    <t>09</t>
  </si>
  <si>
    <t>49 0 00 00000</t>
  </si>
  <si>
    <t>12</t>
  </si>
  <si>
    <t>52 0 00 00000</t>
  </si>
  <si>
    <t>53 0 00 00000</t>
  </si>
  <si>
    <t>08</t>
  </si>
  <si>
    <t>81 0 00 00000</t>
  </si>
  <si>
    <t>610</t>
  </si>
  <si>
    <t>14</t>
  </si>
  <si>
    <t>540</t>
  </si>
  <si>
    <t>14 0 00 00000</t>
  </si>
  <si>
    <t>99 0 00 00000</t>
  </si>
  <si>
    <t>99 7 00 00000</t>
  </si>
  <si>
    <t>ИТОГО</t>
  </si>
  <si>
    <t>13</t>
  </si>
  <si>
    <t>39 0 00 00000</t>
  </si>
  <si>
    <t>Муниципальная программа  "Развитие культуры, молодежной политики, физической культуры и спорта на территории сельского поселения Березняки Кинель-Черкасского района Самарской области" на 2019-2024 годы</t>
  </si>
  <si>
    <t>Приложение 1</t>
  </si>
  <si>
    <t>тыс.руб.</t>
  </si>
  <si>
    <t>Приложение 3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</si>
  <si>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</si>
  <si>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</si>
  <si>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</si>
  <si>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</si>
  <si>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</si>
  <si>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</si>
  <si>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</si>
  <si>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</si>
  <si>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</si>
  <si>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</si>
  <si>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</si>
  <si>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</si>
  <si>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</si>
  <si>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</si>
  <si>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</si>
  <si>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</si>
  <si>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</si>
  <si>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</si>
  <si>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</si>
  <si>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</si>
  <si>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</si>
  <si>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</si>
  <si>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</si>
  <si>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</si>
  <si>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</si>
  <si>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</si>
  <si>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</si>
  <si>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</si>
  <si>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</si>
  <si>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</si>
  <si>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</si>
  <si>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</si>
  <si>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</si>
  <si>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</si>
  <si>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</si>
  <si>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</si>
  <si>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</si>
  <si>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</si>
  <si>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</si>
  <si>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</si>
  <si>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</si>
  <si>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</si>
  <si>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</si>
  <si>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</si>
  <si>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</si>
  <si>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</si>
  <si>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</si>
  <si>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</si>
  <si>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</si>
  <si>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</si>
  <si>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</si>
  <si>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</si>
  <si>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</si>
  <si>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</si>
  <si>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</si>
  <si>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527 20216001100000150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</si>
  <si>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</si>
  <si>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</si>
  <si>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</si>
  <si>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</si>
  <si>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</si>
  <si>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</si>
  <si>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</si>
  <si>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</si>
  <si>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000 20240000000000150</t>
  </si>
  <si>
    <t>Межбюджетные трансферты, передаваемые бюджетам на приобретение автотранспорта</t>
  </si>
  <si>
    <t>000 20245293000000150</t>
  </si>
  <si>
    <t>Межбюджетные трансферты, передаваемые бюджетам сельских поселений на приобретение автотранспорта</t>
  </si>
  <si>
    <t>527 20245293100000150</t>
  </si>
  <si>
    <t>Прочие межбюджетные трансферты, передаваемые бюджетам</t>
  </si>
  <si>
    <t>000 20249999000000150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</si>
  <si>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</si>
  <si>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</si>
  <si>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</si>
  <si>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</si>
  <si>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Муниципальная программа "Комплексное развитие сельских территорий сельского поселения Березняки муниципального района Кинель-Черкасский Самарской области" на 2020–2025 годы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</si>
  <si>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</si>
  <si>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</si>
  <si>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</si>
  <si>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</si>
  <si>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</si>
  <si>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</si>
  <si>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</si>
  <si>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</si>
  <si>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</si>
  <si>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55 0 00 00000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</si>
  <si>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</si>
  <si>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</si>
  <si>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</si>
  <si>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</si>
  <si>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</si>
  <si>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905 11105035100000120</t>
  </si>
  <si>
    <t>Доходы бюджета сельского поселения Березняки муниципального района Кинель-Черкасский                        Самарской области за 2021 год по кодам классификации доходов бюджетов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</si>
  <si>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</si>
  <si>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</si>
  <si>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</si>
  <si>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</si>
  <si>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</si>
  <si>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</si>
  <si>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</si>
  <si>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Расходы бюджета сельского поселения Березняки муниципального района Кинель-Черкасский Самарской области за 2021 год по разделам, подразделам классификации расходов бюджетов</t>
  </si>
  <si>
    <t>Источники финансирования дефицита бюджета сельского поселения Березняки муниципального района Кинель-Черкасский Самарской области за 2021 год по кодам классификации источников финансирования дефицитов бюджетов</t>
  </si>
  <si>
    <t>10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</si>
  <si>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</si>
  <si>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</si>
  <si>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2019–2024 годы</t>
  </si>
  <si>
    <t>Расходы бюджета сельского поселения Березняки муниципального района Кинель-Черкасский Самарской области за 2021 год по ведомственной структуре расходов бюджета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</si>
</sst>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;[Red]#,##0.00"/>
    <numFmt numFmtId="176" formatCode="0.0"/>
    <numFmt numFmtId="177" formatCode="#,##0.0"/>
    <numFmt numFmtId="178" formatCode="0;[Red]0"/>
    <numFmt numFmtId="179" formatCode="[$-FC19]d\ mmmm\ yyyy\ &quot;г.&quot;"/>
    <numFmt numFmtId="180" formatCode="#,##0.0,"/>
    <numFmt numFmtId="181" formatCode="#,##0.0;[Red]#,##0.0"/>
    <numFmt numFmtId="182" formatCode="#,##0.00,"/>
  </numFmts>
  <fonts count="43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4"/>
      <name val="Times New Roman Cy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52" applyFill="1">
      <alignment/>
      <protection/>
    </xf>
    <xf numFmtId="0" fontId="0" fillId="0" borderId="0" xfId="52">
      <alignment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176" fontId="4" fillId="0" borderId="10" xfId="52" applyNumberFormat="1" applyFont="1" applyFill="1" applyBorder="1" applyAlignment="1">
      <alignment horizontal="center" vertical="top"/>
      <protection/>
    </xf>
    <xf numFmtId="177" fontId="4" fillId="0" borderId="10" xfId="52" applyNumberFormat="1" applyFont="1" applyFill="1" applyBorder="1" applyAlignment="1" applyProtection="1">
      <alignment horizontal="right" vertical="top"/>
      <protection locked="0"/>
    </xf>
    <xf numFmtId="49" fontId="0" fillId="0" borderId="10" xfId="52" applyNumberFormat="1" applyFont="1" applyFill="1" applyBorder="1" applyAlignment="1">
      <alignment horizontal="left" vertical="top" wrapText="1"/>
      <protection/>
    </xf>
    <xf numFmtId="176" fontId="0" fillId="0" borderId="10" xfId="52" applyNumberFormat="1" applyFont="1" applyFill="1" applyBorder="1" applyAlignment="1">
      <alignment vertical="top"/>
      <protection/>
    </xf>
    <xf numFmtId="49" fontId="0" fillId="0" borderId="10" xfId="52" applyNumberFormat="1" applyFont="1" applyFill="1" applyBorder="1" applyAlignment="1">
      <alignment vertical="top"/>
      <protection/>
    </xf>
    <xf numFmtId="177" fontId="0" fillId="0" borderId="10" xfId="52" applyNumberFormat="1" applyFont="1" applyFill="1" applyBorder="1" applyAlignment="1" applyProtection="1">
      <alignment vertical="top"/>
      <protection locked="0"/>
    </xf>
    <xf numFmtId="177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52" applyFont="1" applyFill="1" applyBorder="1" applyAlignment="1">
      <alignment vertical="top" wrapText="1"/>
      <protection/>
    </xf>
    <xf numFmtId="177" fontId="0" fillId="0" borderId="10" xfId="52" applyNumberFormat="1" applyFont="1" applyFill="1" applyBorder="1" applyAlignment="1">
      <alignment horizontal="right"/>
      <protection/>
    </xf>
    <xf numFmtId="171" fontId="0" fillId="0" borderId="10" xfId="61" applyFont="1" applyFill="1" applyBorder="1" applyAlignment="1">
      <alignment vertical="top"/>
    </xf>
    <xf numFmtId="176" fontId="0" fillId="0" borderId="10" xfId="52" applyNumberFormat="1" applyFont="1" applyFill="1" applyBorder="1" applyAlignment="1">
      <alignment horizontal="right"/>
      <protection/>
    </xf>
    <xf numFmtId="176" fontId="0" fillId="0" borderId="10" xfId="52" applyNumberFormat="1" applyFont="1" applyFill="1" applyBorder="1" applyAlignment="1" applyProtection="1">
      <alignment horizontal="right"/>
      <protection locked="0"/>
    </xf>
    <xf numFmtId="0" fontId="0" fillId="0" borderId="10" xfId="52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 vertical="top"/>
      <protection/>
    </xf>
    <xf numFmtId="177" fontId="0" fillId="0" borderId="10" xfId="52" applyNumberFormat="1" applyFont="1" applyFill="1" applyBorder="1" applyAlignment="1">
      <alignment vertical="top"/>
      <protection/>
    </xf>
    <xf numFmtId="0" fontId="0" fillId="0" borderId="10" xfId="52" applyFont="1" applyFill="1" applyBorder="1" applyAlignment="1">
      <alignment/>
      <protection/>
    </xf>
    <xf numFmtId="0" fontId="0" fillId="0" borderId="10" xfId="52" applyFont="1" applyBorder="1">
      <alignment/>
      <protection/>
    </xf>
    <xf numFmtId="49" fontId="6" fillId="0" borderId="0" xfId="52" applyNumberFormat="1" applyFont="1" applyFill="1" applyBorder="1" applyAlignment="1">
      <alignment horizontal="center" vertical="top"/>
      <protection/>
    </xf>
    <xf numFmtId="0" fontId="0" fillId="0" borderId="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49" fontId="0" fillId="0" borderId="0" xfId="52" applyNumberFormat="1" applyFill="1" applyBorder="1">
      <alignment/>
      <protection/>
    </xf>
    <xf numFmtId="177" fontId="0" fillId="0" borderId="0" xfId="52" applyNumberFormat="1" applyFill="1" applyBorder="1">
      <alignment/>
      <protection/>
    </xf>
    <xf numFmtId="177" fontId="6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52" applyFont="1" applyFill="1">
      <alignment/>
      <protection/>
    </xf>
    <xf numFmtId="49" fontId="0" fillId="0" borderId="0" xfId="52" applyNumberFormat="1" applyFill="1">
      <alignment/>
      <protection/>
    </xf>
    <xf numFmtId="178" fontId="0" fillId="0" borderId="10" xfId="52" applyNumberFormat="1" applyFont="1" applyFill="1" applyBorder="1" applyAlignment="1">
      <alignment vertical="top"/>
      <protection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wrapText="1"/>
      <protection/>
    </xf>
    <xf numFmtId="180" fontId="0" fillId="0" borderId="0" xfId="0" applyNumberFormat="1" applyAlignment="1">
      <alignment/>
    </xf>
    <xf numFmtId="0" fontId="0" fillId="0" borderId="0" xfId="52" applyBorder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top"/>
      <protection/>
    </xf>
    <xf numFmtId="49" fontId="0" fillId="0" borderId="10" xfId="52" applyNumberFormat="1" applyFont="1" applyFill="1" applyBorder="1" applyAlignment="1">
      <alignment horizontal="center" vertical="top"/>
      <protection/>
    </xf>
    <xf numFmtId="177" fontId="0" fillId="0" borderId="10" xfId="52" applyNumberFormat="1" applyFont="1" applyFill="1" applyBorder="1" applyAlignment="1">
      <alignment/>
      <protection/>
    </xf>
    <xf numFmtId="0" fontId="0" fillId="0" borderId="10" xfId="52" applyFont="1" applyFill="1" applyBorder="1">
      <alignment/>
      <protection/>
    </xf>
    <xf numFmtId="49" fontId="0" fillId="0" borderId="10" xfId="52" applyNumberFormat="1" applyFont="1" applyFill="1" applyBorder="1" applyAlignment="1">
      <alignment/>
      <protection/>
    </xf>
    <xf numFmtId="0" fontId="4" fillId="0" borderId="10" xfId="52" applyFont="1" applyFill="1" applyBorder="1" applyAlignment="1">
      <alignment vertical="top"/>
      <protection/>
    </xf>
    <xf numFmtId="0" fontId="4" fillId="0" borderId="10" xfId="52" applyFont="1" applyFill="1" applyBorder="1" applyAlignment="1">
      <alignment/>
      <protection/>
    </xf>
    <xf numFmtId="49" fontId="4" fillId="0" borderId="10" xfId="52" applyNumberFormat="1" applyFont="1" applyFill="1" applyBorder="1" applyAlignment="1">
      <alignment/>
      <protection/>
    </xf>
    <xf numFmtId="177" fontId="4" fillId="0" borderId="10" xfId="52" applyNumberFormat="1" applyFont="1" applyFill="1" applyBorder="1" applyAlignment="1">
      <alignment/>
      <protection/>
    </xf>
    <xf numFmtId="177" fontId="4" fillId="0" borderId="10" xfId="52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applyProtection="1">
      <alignment horizontal="left" vertical="top" wrapText="1"/>
      <protection/>
    </xf>
    <xf numFmtId="173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80" fontId="1" fillId="0" borderId="10" xfId="0" applyNumberFormat="1" applyFont="1" applyBorder="1" applyAlignment="1" applyProtection="1">
      <alignment horizontal="right" wrapText="1"/>
      <protection/>
    </xf>
    <xf numFmtId="180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52" applyNumberFormat="1" applyAlignment="1">
      <alignment horizontal="right" vertical="top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="90" zoomScaleSheetLayoutView="90" zoomScalePageLayoutView="0" workbookViewId="0" topLeftCell="A1">
      <selection activeCell="A20" sqref="A2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1.7109375" style="0" customWidth="1"/>
    <col min="4" max="4" width="13.140625" style="0" customWidth="1"/>
    <col min="5" max="5" width="0.5625" style="0" customWidth="1"/>
  </cols>
  <sheetData>
    <row r="1" spans="1:4" ht="12.75">
      <c r="A1" s="63" t="s">
        <v>159</v>
      </c>
      <c r="B1" s="63"/>
      <c r="C1" s="63"/>
      <c r="D1" s="63"/>
    </row>
    <row r="2" spans="1:4" ht="42.75" customHeight="1">
      <c r="A2" s="64" t="s">
        <v>254</v>
      </c>
      <c r="B2" s="64"/>
      <c r="C2" s="64"/>
      <c r="D2" s="64"/>
    </row>
    <row r="3" spans="1:4" ht="12.75">
      <c r="A3" s="62" t="s">
        <v>160</v>
      </c>
      <c r="B3" s="62"/>
      <c r="C3" s="62"/>
      <c r="D3" s="62"/>
    </row>
    <row r="4" spans="1:4" ht="39" customHeight="1">
      <c r="A4" s="40" t="s">
        <v>2</v>
      </c>
      <c r="B4" s="40" t="s">
        <v>3</v>
      </c>
      <c r="C4" s="40" t="s">
        <v>4</v>
      </c>
      <c r="D4" s="40" t="s">
        <v>5</v>
      </c>
    </row>
    <row r="5" spans="1:4" ht="12.75">
      <c r="A5" s="40" t="s">
        <v>6</v>
      </c>
      <c r="B5" s="40" t="s">
        <v>7</v>
      </c>
      <c r="C5" s="40" t="s">
        <v>8</v>
      </c>
      <c r="D5" s="40">
        <v>4</v>
      </c>
    </row>
    <row r="6" spans="1:4" s="59" customFormat="1" ht="13.5" customHeight="1">
      <c r="A6" s="56" t="s">
        <v>9</v>
      </c>
      <c r="B6" s="57">
        <v>10</v>
      </c>
      <c r="C6" s="58" t="s">
        <v>10</v>
      </c>
      <c r="D6" s="60">
        <v>10662892.24</v>
      </c>
    </row>
    <row r="7" spans="1:4" s="59" customFormat="1" ht="13.5" customHeight="1">
      <c r="A7" s="56" t="s">
        <v>11</v>
      </c>
      <c r="B7" s="58"/>
      <c r="C7" s="58"/>
      <c r="D7" s="60"/>
    </row>
    <row r="8" spans="1:4" s="59" customFormat="1" ht="13.5" customHeight="1">
      <c r="A8" s="56" t="s">
        <v>163</v>
      </c>
      <c r="B8" s="57">
        <v>10</v>
      </c>
      <c r="C8" s="58" t="s">
        <v>164</v>
      </c>
      <c r="D8" s="60">
        <v>4165570.6</v>
      </c>
    </row>
    <row r="9" spans="1:4" s="59" customFormat="1" ht="13.5" customHeight="1">
      <c r="A9" s="56" t="s">
        <v>165</v>
      </c>
      <c r="B9" s="57">
        <v>10</v>
      </c>
      <c r="C9" s="58" t="s">
        <v>166</v>
      </c>
      <c r="D9" s="60">
        <v>286348.76</v>
      </c>
    </row>
    <row r="10" spans="1:4" s="59" customFormat="1" ht="13.5" customHeight="1">
      <c r="A10" s="56" t="s">
        <v>167</v>
      </c>
      <c r="B10" s="57">
        <v>10</v>
      </c>
      <c r="C10" s="58" t="s">
        <v>168</v>
      </c>
      <c r="D10" s="60">
        <v>286348.76</v>
      </c>
    </row>
    <row r="11" spans="1:4" s="59" customFormat="1" ht="39" customHeight="1">
      <c r="A11" s="56" t="s">
        <v>12</v>
      </c>
      <c r="B11" s="57">
        <v>10</v>
      </c>
      <c r="C11" s="58" t="s">
        <v>13</v>
      </c>
      <c r="D11" s="60">
        <v>280103.22</v>
      </c>
    </row>
    <row r="12" spans="1:4" s="59" customFormat="1" ht="24" customHeight="1">
      <c r="A12" s="56" t="s">
        <v>14</v>
      </c>
      <c r="B12" s="57">
        <v>10</v>
      </c>
      <c r="C12" s="58" t="s">
        <v>15</v>
      </c>
      <c r="D12" s="60">
        <v>6245.54</v>
      </c>
    </row>
    <row r="13" spans="1:4" s="59" customFormat="1" ht="21" customHeight="1">
      <c r="A13" s="56" t="s">
        <v>169</v>
      </c>
      <c r="B13" s="57">
        <v>10</v>
      </c>
      <c r="C13" s="58" t="s">
        <v>170</v>
      </c>
      <c r="D13" s="60">
        <v>1980892.76</v>
      </c>
    </row>
    <row r="14" spans="1:4" s="59" customFormat="1" ht="21.75" customHeight="1">
      <c r="A14" s="56" t="s">
        <v>171</v>
      </c>
      <c r="B14" s="57">
        <v>10</v>
      </c>
      <c r="C14" s="58" t="s">
        <v>172</v>
      </c>
      <c r="D14" s="60">
        <v>1980892.76</v>
      </c>
    </row>
    <row r="15" spans="1:4" s="59" customFormat="1" ht="38.25" customHeight="1">
      <c r="A15" s="56" t="s">
        <v>16</v>
      </c>
      <c r="B15" s="57">
        <v>10</v>
      </c>
      <c r="C15" s="58" t="s">
        <v>17</v>
      </c>
      <c r="D15" s="60">
        <v>914498.14</v>
      </c>
    </row>
    <row r="16" spans="1:4" s="59" customFormat="1" ht="54.75" customHeight="1">
      <c r="A16" s="56" t="s">
        <v>173</v>
      </c>
      <c r="B16" s="57">
        <v>10</v>
      </c>
      <c r="C16" s="58" t="s">
        <v>174</v>
      </c>
      <c r="D16" s="60">
        <v>914498.14</v>
      </c>
    </row>
    <row r="17" spans="1:4" s="59" customFormat="1" ht="43.5" customHeight="1">
      <c r="A17" s="56" t="s">
        <v>18</v>
      </c>
      <c r="B17" s="57">
        <v>10</v>
      </c>
      <c r="C17" s="58" t="s">
        <v>19</v>
      </c>
      <c r="D17" s="60">
        <v>6431.41</v>
      </c>
    </row>
    <row r="18" spans="1:4" s="59" customFormat="1" ht="63.75" customHeight="1">
      <c r="A18" s="56" t="s">
        <v>175</v>
      </c>
      <c r="B18" s="57">
        <v>10</v>
      </c>
      <c r="C18" s="58" t="s">
        <v>176</v>
      </c>
      <c r="D18" s="60">
        <v>6431.41</v>
      </c>
    </row>
    <row r="19" spans="1:4" s="59" customFormat="1" ht="38.25" customHeight="1">
      <c r="A19" s="56" t="s">
        <v>20</v>
      </c>
      <c r="B19" s="57">
        <v>10</v>
      </c>
      <c r="C19" s="58" t="s">
        <v>21</v>
      </c>
      <c r="D19" s="60">
        <v>1215908.61</v>
      </c>
    </row>
    <row r="20" spans="1:4" s="59" customFormat="1" ht="60.75" customHeight="1">
      <c r="A20" s="56" t="s">
        <v>177</v>
      </c>
      <c r="B20" s="57">
        <v>10</v>
      </c>
      <c r="C20" s="58" t="s">
        <v>178</v>
      </c>
      <c r="D20" s="60">
        <v>1215908.61</v>
      </c>
    </row>
    <row r="21" spans="1:4" s="59" customFormat="1" ht="38.25" customHeight="1">
      <c r="A21" s="56" t="s">
        <v>22</v>
      </c>
      <c r="B21" s="57">
        <v>10</v>
      </c>
      <c r="C21" s="58" t="s">
        <v>23</v>
      </c>
      <c r="D21" s="60">
        <v>-155945.4</v>
      </c>
    </row>
    <row r="22" spans="1:4" s="59" customFormat="1" ht="54.75" customHeight="1">
      <c r="A22" s="56" t="s">
        <v>179</v>
      </c>
      <c r="B22" s="57">
        <v>10</v>
      </c>
      <c r="C22" s="58" t="s">
        <v>180</v>
      </c>
      <c r="D22" s="60">
        <v>-155945.4</v>
      </c>
    </row>
    <row r="23" spans="1:4" s="59" customFormat="1" ht="21" customHeight="1">
      <c r="A23" s="56" t="s">
        <v>181</v>
      </c>
      <c r="B23" s="57">
        <v>10</v>
      </c>
      <c r="C23" s="58" t="s">
        <v>182</v>
      </c>
      <c r="D23" s="60">
        <v>524099.86</v>
      </c>
    </row>
    <row r="24" spans="1:4" s="59" customFormat="1" ht="21" customHeight="1">
      <c r="A24" s="56" t="s">
        <v>24</v>
      </c>
      <c r="B24" s="57">
        <v>10</v>
      </c>
      <c r="C24" s="58" t="s">
        <v>183</v>
      </c>
      <c r="D24" s="60">
        <v>524099.86</v>
      </c>
    </row>
    <row r="25" spans="1:4" s="59" customFormat="1" ht="21" customHeight="1">
      <c r="A25" s="56" t="s">
        <v>24</v>
      </c>
      <c r="B25" s="57">
        <v>10</v>
      </c>
      <c r="C25" s="58" t="s">
        <v>25</v>
      </c>
      <c r="D25" s="60">
        <v>524099.86</v>
      </c>
    </row>
    <row r="26" spans="1:4" s="59" customFormat="1" ht="21" customHeight="1">
      <c r="A26" s="56" t="s">
        <v>184</v>
      </c>
      <c r="B26" s="57">
        <v>10</v>
      </c>
      <c r="C26" s="58" t="s">
        <v>185</v>
      </c>
      <c r="D26" s="60">
        <v>1319250.09</v>
      </c>
    </row>
    <row r="27" spans="1:4" s="59" customFormat="1" ht="21" customHeight="1">
      <c r="A27" s="56" t="s">
        <v>186</v>
      </c>
      <c r="B27" s="57">
        <v>10</v>
      </c>
      <c r="C27" s="58" t="s">
        <v>187</v>
      </c>
      <c r="D27" s="60">
        <v>87335.48</v>
      </c>
    </row>
    <row r="28" spans="1:4" s="59" customFormat="1" ht="21" customHeight="1">
      <c r="A28" s="56" t="s">
        <v>26</v>
      </c>
      <c r="B28" s="57">
        <v>10</v>
      </c>
      <c r="C28" s="58" t="s">
        <v>27</v>
      </c>
      <c r="D28" s="60">
        <v>87335.48</v>
      </c>
    </row>
    <row r="29" spans="1:4" s="59" customFormat="1" ht="21" customHeight="1">
      <c r="A29" s="56" t="s">
        <v>188</v>
      </c>
      <c r="B29" s="57">
        <v>10</v>
      </c>
      <c r="C29" s="58" t="s">
        <v>189</v>
      </c>
      <c r="D29" s="60">
        <v>1231914.61</v>
      </c>
    </row>
    <row r="30" spans="1:4" s="59" customFormat="1" ht="21" customHeight="1">
      <c r="A30" s="56" t="s">
        <v>190</v>
      </c>
      <c r="B30" s="57">
        <v>10</v>
      </c>
      <c r="C30" s="58" t="s">
        <v>191</v>
      </c>
      <c r="D30" s="60">
        <v>466618.21</v>
      </c>
    </row>
    <row r="31" spans="1:4" s="59" customFormat="1" ht="21" customHeight="1">
      <c r="A31" s="56" t="s">
        <v>28</v>
      </c>
      <c r="B31" s="57">
        <v>10</v>
      </c>
      <c r="C31" s="58" t="s">
        <v>29</v>
      </c>
      <c r="D31" s="60">
        <v>466618.21</v>
      </c>
    </row>
    <row r="32" spans="1:4" s="59" customFormat="1" ht="21" customHeight="1">
      <c r="A32" s="56" t="s">
        <v>192</v>
      </c>
      <c r="B32" s="57">
        <v>10</v>
      </c>
      <c r="C32" s="58" t="s">
        <v>193</v>
      </c>
      <c r="D32" s="60">
        <v>765296.4</v>
      </c>
    </row>
    <row r="33" spans="1:4" s="59" customFormat="1" ht="21" customHeight="1">
      <c r="A33" s="56" t="s">
        <v>30</v>
      </c>
      <c r="B33" s="57">
        <v>10</v>
      </c>
      <c r="C33" s="58" t="s">
        <v>31</v>
      </c>
      <c r="D33" s="60">
        <v>765296.4</v>
      </c>
    </row>
    <row r="34" spans="1:4" s="59" customFormat="1" ht="26.25" customHeight="1">
      <c r="A34" s="56" t="s">
        <v>194</v>
      </c>
      <c r="B34" s="57">
        <v>10</v>
      </c>
      <c r="C34" s="58" t="s">
        <v>195</v>
      </c>
      <c r="D34" s="60">
        <v>29979.13</v>
      </c>
    </row>
    <row r="35" spans="1:4" s="59" customFormat="1" ht="42" customHeight="1">
      <c r="A35" s="56" t="s">
        <v>248</v>
      </c>
      <c r="B35" s="57">
        <v>10</v>
      </c>
      <c r="C35" s="58" t="s">
        <v>249</v>
      </c>
      <c r="D35" s="60">
        <v>8333.33</v>
      </c>
    </row>
    <row r="36" spans="1:4" s="59" customFormat="1" ht="42" customHeight="1">
      <c r="A36" s="56" t="s">
        <v>250</v>
      </c>
      <c r="B36" s="57">
        <v>10</v>
      </c>
      <c r="C36" s="58" t="s">
        <v>251</v>
      </c>
      <c r="D36" s="60">
        <v>8333.33</v>
      </c>
    </row>
    <row r="37" spans="1:4" s="59" customFormat="1" ht="34.5" customHeight="1">
      <c r="A37" s="56" t="s">
        <v>252</v>
      </c>
      <c r="B37" s="57">
        <v>10</v>
      </c>
      <c r="C37" s="58" t="s">
        <v>253</v>
      </c>
      <c r="D37" s="60">
        <v>8333.33</v>
      </c>
    </row>
    <row r="38" spans="1:4" s="59" customFormat="1" ht="42" customHeight="1">
      <c r="A38" s="56" t="s">
        <v>196</v>
      </c>
      <c r="B38" s="57">
        <v>10</v>
      </c>
      <c r="C38" s="58" t="s">
        <v>197</v>
      </c>
      <c r="D38" s="60">
        <v>21645.8</v>
      </c>
    </row>
    <row r="39" spans="1:4" s="59" customFormat="1" ht="42" customHeight="1">
      <c r="A39" s="56" t="s">
        <v>198</v>
      </c>
      <c r="B39" s="57">
        <v>10</v>
      </c>
      <c r="C39" s="58" t="s">
        <v>199</v>
      </c>
      <c r="D39" s="60">
        <v>21645.8</v>
      </c>
    </row>
    <row r="40" spans="1:4" s="59" customFormat="1" ht="36" customHeight="1">
      <c r="A40" s="56" t="s">
        <v>32</v>
      </c>
      <c r="B40" s="57">
        <v>10</v>
      </c>
      <c r="C40" s="58" t="s">
        <v>33</v>
      </c>
      <c r="D40" s="60">
        <v>21645.8</v>
      </c>
    </row>
    <row r="41" spans="1:4" s="59" customFormat="1" ht="15" customHeight="1">
      <c r="A41" s="56" t="s">
        <v>200</v>
      </c>
      <c r="B41" s="57">
        <v>10</v>
      </c>
      <c r="C41" s="58" t="s">
        <v>201</v>
      </c>
      <c r="D41" s="60">
        <v>25000</v>
      </c>
    </row>
    <row r="42" spans="1:4" s="59" customFormat="1" ht="39" customHeight="1">
      <c r="A42" s="56" t="s">
        <v>202</v>
      </c>
      <c r="B42" s="57">
        <v>10</v>
      </c>
      <c r="C42" s="58" t="s">
        <v>203</v>
      </c>
      <c r="D42" s="60">
        <v>25000</v>
      </c>
    </row>
    <row r="43" spans="1:4" s="59" customFormat="1" ht="41.25" customHeight="1">
      <c r="A43" s="56" t="s">
        <v>204</v>
      </c>
      <c r="B43" s="57">
        <v>10</v>
      </c>
      <c r="C43" s="58" t="s">
        <v>205</v>
      </c>
      <c r="D43" s="60">
        <v>25000</v>
      </c>
    </row>
    <row r="44" spans="1:4" s="59" customFormat="1" ht="44.25" customHeight="1">
      <c r="A44" s="56" t="s">
        <v>206</v>
      </c>
      <c r="B44" s="57">
        <v>10</v>
      </c>
      <c r="C44" s="58" t="s">
        <v>207</v>
      </c>
      <c r="D44" s="60">
        <v>25000</v>
      </c>
    </row>
    <row r="45" spans="1:4" s="59" customFormat="1" ht="15" customHeight="1">
      <c r="A45" s="56" t="s">
        <v>208</v>
      </c>
      <c r="B45" s="57">
        <v>10</v>
      </c>
      <c r="C45" s="58" t="s">
        <v>209</v>
      </c>
      <c r="D45" s="60">
        <v>6497321.64</v>
      </c>
    </row>
    <row r="46" spans="1:4" s="59" customFormat="1" ht="21" customHeight="1">
      <c r="A46" s="56" t="s">
        <v>210</v>
      </c>
      <c r="B46" s="57">
        <v>10</v>
      </c>
      <c r="C46" s="58" t="s">
        <v>211</v>
      </c>
      <c r="D46" s="60">
        <v>6497321.64</v>
      </c>
    </row>
    <row r="47" spans="1:4" s="59" customFormat="1" ht="15" customHeight="1">
      <c r="A47" s="56" t="s">
        <v>212</v>
      </c>
      <c r="B47" s="57">
        <v>10</v>
      </c>
      <c r="C47" s="58" t="s">
        <v>213</v>
      </c>
      <c r="D47" s="60">
        <v>739751.64</v>
      </c>
    </row>
    <row r="48" spans="1:4" s="59" customFormat="1" ht="21" customHeight="1">
      <c r="A48" s="56" t="s">
        <v>214</v>
      </c>
      <c r="B48" s="57">
        <v>10</v>
      </c>
      <c r="C48" s="58" t="s">
        <v>215</v>
      </c>
      <c r="D48" s="60">
        <v>739751.64</v>
      </c>
    </row>
    <row r="49" spans="1:4" s="59" customFormat="1" ht="24.75" customHeight="1">
      <c r="A49" s="56" t="s">
        <v>216</v>
      </c>
      <c r="B49" s="57">
        <v>10</v>
      </c>
      <c r="C49" s="58" t="s">
        <v>217</v>
      </c>
      <c r="D49" s="60">
        <v>739751.64</v>
      </c>
    </row>
    <row r="50" spans="1:4" s="59" customFormat="1" ht="12.75" customHeight="1">
      <c r="A50" s="56" t="s">
        <v>218</v>
      </c>
      <c r="B50" s="57">
        <v>10</v>
      </c>
      <c r="C50" s="58" t="s">
        <v>219</v>
      </c>
      <c r="D50" s="60">
        <v>1900000</v>
      </c>
    </row>
    <row r="51" spans="1:4" s="59" customFormat="1" ht="33.75" customHeight="1">
      <c r="A51" s="56" t="s">
        <v>220</v>
      </c>
      <c r="B51" s="57">
        <v>10</v>
      </c>
      <c r="C51" s="58" t="s">
        <v>221</v>
      </c>
      <c r="D51" s="60">
        <v>1900000</v>
      </c>
    </row>
    <row r="52" spans="1:4" s="59" customFormat="1" ht="33" customHeight="1">
      <c r="A52" s="56" t="s">
        <v>34</v>
      </c>
      <c r="B52" s="57">
        <v>10</v>
      </c>
      <c r="C52" s="58" t="s">
        <v>35</v>
      </c>
      <c r="D52" s="60">
        <v>1900000</v>
      </c>
    </row>
    <row r="53" spans="1:4" s="59" customFormat="1" ht="15" customHeight="1">
      <c r="A53" s="56" t="s">
        <v>222</v>
      </c>
      <c r="B53" s="57">
        <v>10</v>
      </c>
      <c r="C53" s="58" t="s">
        <v>223</v>
      </c>
      <c r="D53" s="60">
        <v>94770</v>
      </c>
    </row>
    <row r="54" spans="1:4" s="59" customFormat="1" ht="21" customHeight="1">
      <c r="A54" s="56" t="s">
        <v>224</v>
      </c>
      <c r="B54" s="57">
        <v>10</v>
      </c>
      <c r="C54" s="58" t="s">
        <v>225</v>
      </c>
      <c r="D54" s="60">
        <v>94770</v>
      </c>
    </row>
    <row r="55" spans="1:4" s="59" customFormat="1" ht="21" customHeight="1">
      <c r="A55" s="56" t="s">
        <v>36</v>
      </c>
      <c r="B55" s="57">
        <v>10</v>
      </c>
      <c r="C55" s="58" t="s">
        <v>37</v>
      </c>
      <c r="D55" s="60">
        <v>94770</v>
      </c>
    </row>
    <row r="56" spans="1:4" s="59" customFormat="1" ht="15" customHeight="1">
      <c r="A56" s="56" t="s">
        <v>38</v>
      </c>
      <c r="B56" s="57">
        <v>10</v>
      </c>
      <c r="C56" s="58" t="s">
        <v>226</v>
      </c>
      <c r="D56" s="60">
        <v>3762800</v>
      </c>
    </row>
    <row r="57" spans="1:4" s="59" customFormat="1" ht="15" customHeight="1">
      <c r="A57" s="56" t="s">
        <v>231</v>
      </c>
      <c r="B57" s="57">
        <v>10</v>
      </c>
      <c r="C57" s="58" t="s">
        <v>232</v>
      </c>
      <c r="D57" s="60">
        <v>3762800</v>
      </c>
    </row>
    <row r="58" spans="1:4" s="59" customFormat="1" ht="15" customHeight="1">
      <c r="A58" s="56" t="s">
        <v>39</v>
      </c>
      <c r="B58" s="57">
        <v>10</v>
      </c>
      <c r="C58" s="58" t="s">
        <v>40</v>
      </c>
      <c r="D58" s="60">
        <v>3762800</v>
      </c>
    </row>
    <row r="59" spans="1:4" s="59" customFormat="1" ht="12.75">
      <c r="A59" s="56" t="s">
        <v>222</v>
      </c>
      <c r="B59" s="57">
        <v>10</v>
      </c>
      <c r="C59" s="58" t="s">
        <v>223</v>
      </c>
      <c r="D59" s="60">
        <v>93800</v>
      </c>
    </row>
    <row r="60" spans="1:4" s="59" customFormat="1" ht="24.75" customHeight="1">
      <c r="A60" s="56" t="s">
        <v>224</v>
      </c>
      <c r="B60" s="57">
        <v>10</v>
      </c>
      <c r="C60" s="58" t="s">
        <v>225</v>
      </c>
      <c r="D60" s="60">
        <v>93800</v>
      </c>
    </row>
    <row r="61" spans="1:4" s="59" customFormat="1" ht="21" customHeight="1">
      <c r="A61" s="56" t="s">
        <v>36</v>
      </c>
      <c r="B61" s="57">
        <v>10</v>
      </c>
      <c r="C61" s="58" t="s">
        <v>37</v>
      </c>
      <c r="D61" s="60">
        <v>93800</v>
      </c>
    </row>
    <row r="62" spans="1:4" s="59" customFormat="1" ht="12.75">
      <c r="A62" s="56" t="s">
        <v>38</v>
      </c>
      <c r="B62" s="57">
        <v>10</v>
      </c>
      <c r="C62" s="58" t="s">
        <v>226</v>
      </c>
      <c r="D62" s="60">
        <v>3481480.5</v>
      </c>
    </row>
    <row r="63" spans="1:4" s="59" customFormat="1" ht="15.75" customHeight="1">
      <c r="A63" s="56" t="s">
        <v>227</v>
      </c>
      <c r="B63" s="57">
        <v>10</v>
      </c>
      <c r="C63" s="58" t="s">
        <v>228</v>
      </c>
      <c r="D63" s="60">
        <v>481480.5</v>
      </c>
    </row>
    <row r="64" spans="1:4" s="59" customFormat="1" ht="21" customHeight="1">
      <c r="A64" s="56" t="s">
        <v>229</v>
      </c>
      <c r="B64" s="57">
        <v>10</v>
      </c>
      <c r="C64" s="58" t="s">
        <v>230</v>
      </c>
      <c r="D64" s="60">
        <v>481480.5</v>
      </c>
    </row>
    <row r="65" spans="1:4" s="59" customFormat="1" ht="17.25" customHeight="1">
      <c r="A65" s="56" t="s">
        <v>231</v>
      </c>
      <c r="B65" s="57">
        <v>10</v>
      </c>
      <c r="C65" s="58" t="s">
        <v>232</v>
      </c>
      <c r="D65" s="60">
        <v>3000000</v>
      </c>
    </row>
    <row r="66" spans="1:4" s="59" customFormat="1" ht="17.25" customHeight="1">
      <c r="A66" s="56" t="s">
        <v>39</v>
      </c>
      <c r="B66" s="57">
        <v>10</v>
      </c>
      <c r="C66" s="58" t="s">
        <v>40</v>
      </c>
      <c r="D66" s="60">
        <v>3000000</v>
      </c>
    </row>
    <row r="67" spans="1:4" s="59" customFormat="1" ht="15" customHeight="1">
      <c r="A67" s="56" t="s">
        <v>233</v>
      </c>
      <c r="B67" s="57">
        <v>10</v>
      </c>
      <c r="C67" s="58" t="s">
        <v>234</v>
      </c>
      <c r="D67" s="60">
        <v>110000</v>
      </c>
    </row>
    <row r="68" spans="1:4" s="59" customFormat="1" ht="13.5" customHeight="1">
      <c r="A68" s="56" t="s">
        <v>235</v>
      </c>
      <c r="B68" s="57">
        <v>10</v>
      </c>
      <c r="C68" s="58" t="s">
        <v>236</v>
      </c>
      <c r="D68" s="60">
        <v>110000</v>
      </c>
    </row>
    <row r="69" spans="1:4" s="59" customFormat="1" ht="27" customHeight="1">
      <c r="A69" s="56" t="s">
        <v>41</v>
      </c>
      <c r="B69" s="57">
        <v>10</v>
      </c>
      <c r="C69" s="58" t="s">
        <v>42</v>
      </c>
      <c r="D69" s="60">
        <v>110000</v>
      </c>
    </row>
  </sheetData>
  <sheetProtection/>
  <mergeCells count="3">
    <mergeCell ref="A3:D3"/>
    <mergeCell ref="A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3" r:id="rId1"/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view="pageBreakPreview" zoomScaleSheetLayoutView="100" zoomScalePageLayoutView="0" workbookViewId="0" topLeftCell="A40">
      <selection activeCell="F3" sqref="F3:F5"/>
    </sheetView>
  </sheetViews>
  <sheetFormatPr defaultColWidth="9.140625" defaultRowHeight="12.75"/>
  <cols>
    <col min="1" max="1" width="11.140625" style="2" customWidth="1"/>
    <col min="2" max="2" width="73.57421875" style="2" customWidth="1"/>
    <col min="3" max="3" width="3.7109375" style="2" customWidth="1"/>
    <col min="4" max="4" width="4.57421875" style="2" customWidth="1"/>
    <col min="5" max="5" width="16.140625" style="2" customWidth="1"/>
    <col min="6" max="6" width="4.421875" style="29" customWidth="1"/>
    <col min="7" max="7" width="14.7109375" style="2" hidden="1" customWidth="1"/>
    <col min="8" max="8" width="15.421875" style="2" customWidth="1"/>
    <col min="9" max="9" width="16.57421875" style="2" customWidth="1"/>
    <col min="10" max="10" width="18.00390625" style="2" hidden="1" customWidth="1"/>
    <col min="11" max="11" width="2.7109375" style="3" hidden="1" customWidth="1"/>
    <col min="12" max="16384" width="9.140625" style="3" customWidth="1"/>
  </cols>
  <sheetData>
    <row r="1" spans="5:10" ht="15.75" customHeight="1">
      <c r="E1" s="65" t="s">
        <v>115</v>
      </c>
      <c r="F1" s="66"/>
      <c r="G1" s="66"/>
      <c r="H1" s="66"/>
      <c r="I1" s="66"/>
      <c r="J1" s="66"/>
    </row>
    <row r="2" spans="1:10" ht="36" customHeight="1">
      <c r="A2" s="67" t="s">
        <v>268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12.75">
      <c r="A3" s="68" t="s">
        <v>116</v>
      </c>
      <c r="B3" s="69" t="s">
        <v>117</v>
      </c>
      <c r="C3" s="68" t="s">
        <v>118</v>
      </c>
      <c r="D3" s="68" t="s">
        <v>119</v>
      </c>
      <c r="E3" s="68" t="s">
        <v>120</v>
      </c>
      <c r="F3" s="70" t="s">
        <v>121</v>
      </c>
      <c r="G3" s="68" t="s">
        <v>122</v>
      </c>
      <c r="H3" s="68"/>
      <c r="I3" s="68"/>
      <c r="J3" s="68"/>
      <c r="K3" s="38"/>
    </row>
    <row r="4" spans="1:11" ht="12.75">
      <c r="A4" s="68"/>
      <c r="B4" s="69"/>
      <c r="C4" s="68"/>
      <c r="D4" s="68"/>
      <c r="E4" s="68"/>
      <c r="F4" s="68"/>
      <c r="G4" s="68" t="s">
        <v>123</v>
      </c>
      <c r="H4" s="68" t="s">
        <v>124</v>
      </c>
      <c r="I4" s="71" t="s">
        <v>125</v>
      </c>
      <c r="J4" s="71"/>
      <c r="K4" s="38"/>
    </row>
    <row r="5" spans="1:11" ht="90" customHeight="1">
      <c r="A5" s="68"/>
      <c r="B5" s="69"/>
      <c r="C5" s="68"/>
      <c r="D5" s="68"/>
      <c r="E5" s="68"/>
      <c r="F5" s="68"/>
      <c r="G5" s="68"/>
      <c r="H5" s="68"/>
      <c r="I5" s="71"/>
      <c r="J5" s="71"/>
      <c r="K5" s="38"/>
    </row>
    <row r="6" spans="1:10" ht="25.5">
      <c r="A6" s="41" t="s">
        <v>1</v>
      </c>
      <c r="B6" s="4" t="s">
        <v>0</v>
      </c>
      <c r="C6" s="5"/>
      <c r="D6" s="5"/>
      <c r="E6" s="5"/>
      <c r="F6" s="41"/>
      <c r="G6" s="6"/>
      <c r="H6" s="6"/>
      <c r="I6" s="6"/>
      <c r="J6" s="6"/>
    </row>
    <row r="7" spans="1:10" ht="25.5">
      <c r="A7" s="42"/>
      <c r="B7" s="7" t="s">
        <v>126</v>
      </c>
      <c r="C7" s="8" t="s">
        <v>127</v>
      </c>
      <c r="D7" s="8" t="s">
        <v>128</v>
      </c>
      <c r="E7" s="8"/>
      <c r="F7" s="9"/>
      <c r="G7" s="10">
        <f>SUM(G8)</f>
        <v>71.3</v>
      </c>
      <c r="H7" s="11">
        <f>H8</f>
        <v>644.6</v>
      </c>
      <c r="I7" s="11">
        <v>0</v>
      </c>
      <c r="J7" s="10"/>
    </row>
    <row r="8" spans="1:10" ht="38.25">
      <c r="A8" s="42"/>
      <c r="B8" s="12" t="s">
        <v>265</v>
      </c>
      <c r="C8" s="8" t="s">
        <v>127</v>
      </c>
      <c r="D8" s="8" t="s">
        <v>128</v>
      </c>
      <c r="E8" s="8" t="s">
        <v>129</v>
      </c>
      <c r="F8" s="9"/>
      <c r="G8" s="10">
        <f>SUM(G9)</f>
        <v>71.3</v>
      </c>
      <c r="H8" s="11">
        <f>H9</f>
        <v>644.6</v>
      </c>
      <c r="I8" s="11">
        <v>0</v>
      </c>
      <c r="J8" s="10"/>
    </row>
    <row r="9" spans="1:10" ht="25.5">
      <c r="A9" s="42"/>
      <c r="B9" s="12" t="s">
        <v>130</v>
      </c>
      <c r="C9" s="8" t="s">
        <v>127</v>
      </c>
      <c r="D9" s="8" t="s">
        <v>128</v>
      </c>
      <c r="E9" s="8" t="s">
        <v>129</v>
      </c>
      <c r="F9" s="9" t="s">
        <v>131</v>
      </c>
      <c r="G9" s="10">
        <v>71.3</v>
      </c>
      <c r="H9" s="13">
        <v>644.6</v>
      </c>
      <c r="I9" s="11">
        <v>0</v>
      </c>
      <c r="J9" s="10"/>
    </row>
    <row r="10" spans="1:10" ht="38.25">
      <c r="A10" s="42"/>
      <c r="B10" s="7" t="s">
        <v>49</v>
      </c>
      <c r="C10" s="8" t="s">
        <v>127</v>
      </c>
      <c r="D10" s="8" t="s">
        <v>132</v>
      </c>
      <c r="E10" s="14"/>
      <c r="F10" s="9"/>
      <c r="G10" s="10">
        <f>SUM(G11)</f>
        <v>396.9</v>
      </c>
      <c r="H10" s="11">
        <f>H11</f>
        <v>1064.6000000000001</v>
      </c>
      <c r="I10" s="11">
        <v>0</v>
      </c>
      <c r="J10" s="10"/>
    </row>
    <row r="11" spans="1:10" ht="38.25">
      <c r="A11" s="42"/>
      <c r="B11" s="12" t="s">
        <v>265</v>
      </c>
      <c r="C11" s="8" t="s">
        <v>127</v>
      </c>
      <c r="D11" s="8" t="s">
        <v>132</v>
      </c>
      <c r="E11" s="8" t="s">
        <v>129</v>
      </c>
      <c r="F11" s="9"/>
      <c r="G11" s="10">
        <f>SUM(G12)</f>
        <v>396.9</v>
      </c>
      <c r="H11" s="11">
        <f>H12+H13+H14</f>
        <v>1064.6000000000001</v>
      </c>
      <c r="I11" s="11">
        <v>0</v>
      </c>
      <c r="J11" s="10"/>
    </row>
    <row r="12" spans="1:10" ht="25.5">
      <c r="A12" s="42"/>
      <c r="B12" s="12" t="s">
        <v>130</v>
      </c>
      <c r="C12" s="8" t="s">
        <v>127</v>
      </c>
      <c r="D12" s="8" t="s">
        <v>132</v>
      </c>
      <c r="E12" s="8" t="s">
        <v>129</v>
      </c>
      <c r="F12" s="9" t="s">
        <v>131</v>
      </c>
      <c r="G12" s="10">
        <v>396.9</v>
      </c>
      <c r="H12" s="11">
        <v>790.5</v>
      </c>
      <c r="I12" s="11">
        <v>0</v>
      </c>
      <c r="J12" s="10"/>
    </row>
    <row r="13" spans="1:10" ht="38.25">
      <c r="A13" s="42"/>
      <c r="B13" s="12" t="s">
        <v>133</v>
      </c>
      <c r="C13" s="8" t="s">
        <v>127</v>
      </c>
      <c r="D13" s="8" t="s">
        <v>132</v>
      </c>
      <c r="E13" s="8" t="s">
        <v>129</v>
      </c>
      <c r="F13" s="9" t="s">
        <v>134</v>
      </c>
      <c r="G13" s="10"/>
      <c r="H13" s="11">
        <v>267.2</v>
      </c>
      <c r="I13" s="11">
        <v>0</v>
      </c>
      <c r="J13" s="10"/>
    </row>
    <row r="14" spans="1:10" ht="12.75">
      <c r="A14" s="42"/>
      <c r="B14" s="12" t="s">
        <v>51</v>
      </c>
      <c r="C14" s="8" t="s">
        <v>127</v>
      </c>
      <c r="D14" s="8" t="s">
        <v>132</v>
      </c>
      <c r="E14" s="8" t="s">
        <v>129</v>
      </c>
      <c r="F14" s="9" t="s">
        <v>135</v>
      </c>
      <c r="G14" s="10"/>
      <c r="H14" s="11">
        <v>6.9</v>
      </c>
      <c r="I14" s="11">
        <v>0</v>
      </c>
      <c r="J14" s="10"/>
    </row>
    <row r="15" spans="1:10" ht="12.75">
      <c r="A15" s="42"/>
      <c r="B15" s="7" t="s">
        <v>52</v>
      </c>
      <c r="C15" s="8" t="s">
        <v>127</v>
      </c>
      <c r="D15" s="9">
        <v>13</v>
      </c>
      <c r="E15" s="8"/>
      <c r="F15" s="9"/>
      <c r="G15" s="10" t="e">
        <f>G17+#REF!</f>
        <v>#REF!</v>
      </c>
      <c r="H15" s="11">
        <f>H16+H18</f>
        <v>103</v>
      </c>
      <c r="I15" s="11">
        <v>0</v>
      </c>
      <c r="J15" s="10"/>
    </row>
    <row r="16" spans="1:10" ht="38.25">
      <c r="A16" s="42"/>
      <c r="B16" s="12" t="s">
        <v>266</v>
      </c>
      <c r="C16" s="8" t="s">
        <v>127</v>
      </c>
      <c r="D16" s="9">
        <v>13</v>
      </c>
      <c r="E16" s="8" t="s">
        <v>136</v>
      </c>
      <c r="F16" s="9"/>
      <c r="G16" s="10"/>
      <c r="H16" s="11">
        <f>H17</f>
        <v>44</v>
      </c>
      <c r="I16" s="11">
        <v>0</v>
      </c>
      <c r="J16" s="10"/>
    </row>
    <row r="17" spans="1:10" ht="38.25">
      <c r="A17" s="42"/>
      <c r="B17" s="12" t="s">
        <v>133</v>
      </c>
      <c r="C17" s="8" t="s">
        <v>127</v>
      </c>
      <c r="D17" s="9">
        <v>13</v>
      </c>
      <c r="E17" s="8" t="s">
        <v>136</v>
      </c>
      <c r="F17" s="9" t="s">
        <v>134</v>
      </c>
      <c r="G17" s="10">
        <v>23</v>
      </c>
      <c r="H17" s="11">
        <v>44</v>
      </c>
      <c r="I17" s="11">
        <v>0</v>
      </c>
      <c r="J17" s="10"/>
    </row>
    <row r="18" spans="1:10" ht="43.5" customHeight="1">
      <c r="A18" s="42"/>
      <c r="B18" s="12" t="s">
        <v>255</v>
      </c>
      <c r="C18" s="9" t="s">
        <v>127</v>
      </c>
      <c r="D18" s="9" t="s">
        <v>156</v>
      </c>
      <c r="E18" s="9" t="s">
        <v>152</v>
      </c>
      <c r="F18" s="9"/>
      <c r="G18" s="10"/>
      <c r="H18" s="11">
        <f>H19</f>
        <v>59</v>
      </c>
      <c r="I18" s="11">
        <v>0</v>
      </c>
      <c r="J18" s="10"/>
    </row>
    <row r="19" spans="1:10" ht="38.25">
      <c r="A19" s="42"/>
      <c r="B19" s="12" t="s">
        <v>133</v>
      </c>
      <c r="C19" s="9" t="s">
        <v>127</v>
      </c>
      <c r="D19" s="9" t="s">
        <v>156</v>
      </c>
      <c r="E19" s="9" t="s">
        <v>152</v>
      </c>
      <c r="F19" s="9" t="s">
        <v>134</v>
      </c>
      <c r="G19" s="10"/>
      <c r="H19" s="11">
        <v>59</v>
      </c>
      <c r="I19" s="11">
        <v>0</v>
      </c>
      <c r="J19" s="10"/>
    </row>
    <row r="20" spans="1:10" ht="12.75">
      <c r="A20" s="42"/>
      <c r="B20" s="12" t="s">
        <v>56</v>
      </c>
      <c r="C20" s="30" t="s">
        <v>128</v>
      </c>
      <c r="D20" s="30" t="s">
        <v>137</v>
      </c>
      <c r="E20" s="30"/>
      <c r="F20" s="9"/>
      <c r="G20" s="10"/>
      <c r="H20" s="11">
        <f>H21</f>
        <v>94.8</v>
      </c>
      <c r="I20" s="11">
        <f>I21</f>
        <v>94.8</v>
      </c>
      <c r="J20" s="10" t="e">
        <f>#REF!</f>
        <v>#REF!</v>
      </c>
    </row>
    <row r="21" spans="1:10" ht="38.25">
      <c r="A21" s="42"/>
      <c r="B21" s="12" t="s">
        <v>265</v>
      </c>
      <c r="C21" s="9" t="s">
        <v>128</v>
      </c>
      <c r="D21" s="9" t="s">
        <v>137</v>
      </c>
      <c r="E21" s="8" t="s">
        <v>129</v>
      </c>
      <c r="F21" s="9"/>
      <c r="G21" s="10"/>
      <c r="H21" s="11">
        <f>H22+H23</f>
        <v>94.8</v>
      </c>
      <c r="I21" s="11">
        <f>I22+I23</f>
        <v>94.8</v>
      </c>
      <c r="J21" s="10"/>
    </row>
    <row r="22" spans="1:10" ht="25.5">
      <c r="A22" s="42"/>
      <c r="B22" s="12" t="s">
        <v>130</v>
      </c>
      <c r="C22" s="9" t="s">
        <v>128</v>
      </c>
      <c r="D22" s="9" t="s">
        <v>137</v>
      </c>
      <c r="E22" s="8" t="s">
        <v>129</v>
      </c>
      <c r="F22" s="9" t="s">
        <v>131</v>
      </c>
      <c r="G22" s="10"/>
      <c r="H22" s="11">
        <v>85</v>
      </c>
      <c r="I22" s="11">
        <v>85</v>
      </c>
      <c r="J22" s="10"/>
    </row>
    <row r="23" spans="1:10" ht="38.25">
      <c r="A23" s="42"/>
      <c r="B23" s="12" t="s">
        <v>133</v>
      </c>
      <c r="C23" s="9" t="s">
        <v>128</v>
      </c>
      <c r="D23" s="9" t="s">
        <v>137</v>
      </c>
      <c r="E23" s="8" t="s">
        <v>129</v>
      </c>
      <c r="F23" s="9" t="s">
        <v>134</v>
      </c>
      <c r="G23" s="10"/>
      <c r="H23" s="11">
        <v>9.8</v>
      </c>
      <c r="I23" s="11">
        <v>9.8</v>
      </c>
      <c r="J23" s="10"/>
    </row>
    <row r="24" spans="1:10" ht="53.25" customHeight="1">
      <c r="A24" s="42"/>
      <c r="B24" s="12" t="s">
        <v>60</v>
      </c>
      <c r="C24" s="9" t="s">
        <v>137</v>
      </c>
      <c r="D24" s="9" t="s">
        <v>264</v>
      </c>
      <c r="E24" s="8" t="s">
        <v>157</v>
      </c>
      <c r="F24" s="9"/>
      <c r="G24" s="10"/>
      <c r="H24" s="11">
        <f>H25</f>
        <v>173.4</v>
      </c>
      <c r="I24" s="11">
        <v>0</v>
      </c>
      <c r="J24" s="10"/>
    </row>
    <row r="25" spans="1:10" ht="38.25">
      <c r="A25" s="42"/>
      <c r="B25" s="12" t="s">
        <v>133</v>
      </c>
      <c r="C25" s="9" t="s">
        <v>137</v>
      </c>
      <c r="D25" s="9" t="s">
        <v>264</v>
      </c>
      <c r="E25" s="8" t="s">
        <v>157</v>
      </c>
      <c r="F25" s="9" t="s">
        <v>134</v>
      </c>
      <c r="G25" s="10"/>
      <c r="H25" s="11">
        <v>173.4</v>
      </c>
      <c r="I25" s="11">
        <v>0</v>
      </c>
      <c r="J25" s="10"/>
    </row>
    <row r="26" spans="1:10" ht="12.75">
      <c r="A26" s="42"/>
      <c r="B26" s="12" t="s">
        <v>63</v>
      </c>
      <c r="C26" s="9" t="s">
        <v>132</v>
      </c>
      <c r="D26" s="9" t="s">
        <v>138</v>
      </c>
      <c r="E26" s="9"/>
      <c r="F26" s="9"/>
      <c r="G26" s="10">
        <v>174</v>
      </c>
      <c r="H26" s="11">
        <f aca="true" t="shared" si="0" ref="H26:J27">H27</f>
        <v>15</v>
      </c>
      <c r="I26" s="11">
        <v>0</v>
      </c>
      <c r="J26" s="43">
        <f t="shared" si="0"/>
        <v>112</v>
      </c>
    </row>
    <row r="27" spans="1:10" ht="38.25">
      <c r="A27" s="44"/>
      <c r="B27" s="12" t="s">
        <v>65</v>
      </c>
      <c r="C27" s="9" t="s">
        <v>139</v>
      </c>
      <c r="D27" s="9" t="s">
        <v>138</v>
      </c>
      <c r="E27" s="8" t="s">
        <v>140</v>
      </c>
      <c r="F27" s="9"/>
      <c r="G27" s="10">
        <v>174</v>
      </c>
      <c r="H27" s="11">
        <f>H28</f>
        <v>15</v>
      </c>
      <c r="I27" s="11">
        <v>0</v>
      </c>
      <c r="J27" s="19">
        <f t="shared" si="0"/>
        <v>112</v>
      </c>
    </row>
    <row r="28" spans="1:10" ht="38.25">
      <c r="A28" s="44"/>
      <c r="B28" s="12" t="s">
        <v>66</v>
      </c>
      <c r="C28" s="9" t="s">
        <v>132</v>
      </c>
      <c r="D28" s="9" t="s">
        <v>138</v>
      </c>
      <c r="E28" s="8" t="s">
        <v>140</v>
      </c>
      <c r="F28" s="9" t="s">
        <v>141</v>
      </c>
      <c r="G28" s="10">
        <v>174</v>
      </c>
      <c r="H28" s="11">
        <v>15</v>
      </c>
      <c r="I28" s="15">
        <v>0</v>
      </c>
      <c r="J28" s="19">
        <v>112</v>
      </c>
    </row>
    <row r="29" spans="1:10" ht="12.75">
      <c r="A29" s="44"/>
      <c r="B29" s="12" t="s">
        <v>67</v>
      </c>
      <c r="C29" s="9" t="s">
        <v>132</v>
      </c>
      <c r="D29" s="9" t="s">
        <v>142</v>
      </c>
      <c r="E29" s="9"/>
      <c r="F29" s="9"/>
      <c r="G29" s="10"/>
      <c r="H29" s="11">
        <f>H30</f>
        <v>3681.1</v>
      </c>
      <c r="I29" s="11">
        <f>I30</f>
        <v>1900</v>
      </c>
      <c r="J29" s="10"/>
    </row>
    <row r="30" spans="1:10" ht="27.75" customHeight="1">
      <c r="A30" s="44"/>
      <c r="B30" s="12" t="s">
        <v>69</v>
      </c>
      <c r="C30" s="9" t="s">
        <v>132</v>
      </c>
      <c r="D30" s="9" t="s">
        <v>142</v>
      </c>
      <c r="E30" s="8" t="s">
        <v>143</v>
      </c>
      <c r="F30" s="9"/>
      <c r="G30" s="10"/>
      <c r="H30" s="11">
        <f>H31</f>
        <v>3681.1</v>
      </c>
      <c r="I30" s="11">
        <f>I31</f>
        <v>1900</v>
      </c>
      <c r="J30" s="10"/>
    </row>
    <row r="31" spans="1:10" ht="38.25">
      <c r="A31" s="44"/>
      <c r="B31" s="12" t="s">
        <v>133</v>
      </c>
      <c r="C31" s="9" t="s">
        <v>132</v>
      </c>
      <c r="D31" s="9" t="s">
        <v>142</v>
      </c>
      <c r="E31" s="8" t="s">
        <v>143</v>
      </c>
      <c r="F31" s="9" t="s">
        <v>134</v>
      </c>
      <c r="G31" s="10"/>
      <c r="H31" s="11">
        <v>3681.1</v>
      </c>
      <c r="I31" s="11">
        <v>1900</v>
      </c>
      <c r="J31" s="10"/>
    </row>
    <row r="32" spans="1:10" ht="12.75" hidden="1">
      <c r="A32" s="44"/>
      <c r="B32" s="12" t="s">
        <v>70</v>
      </c>
      <c r="C32" s="9" t="s">
        <v>132</v>
      </c>
      <c r="D32" s="9" t="s">
        <v>144</v>
      </c>
      <c r="E32" s="8"/>
      <c r="F32" s="9"/>
      <c r="G32" s="10"/>
      <c r="H32" s="11">
        <v>0</v>
      </c>
      <c r="I32" s="15">
        <v>0</v>
      </c>
      <c r="J32" s="43"/>
    </row>
    <row r="33" spans="1:10" ht="12.75">
      <c r="A33" s="42"/>
      <c r="B33" s="12" t="s">
        <v>73</v>
      </c>
      <c r="C33" s="9" t="s">
        <v>138</v>
      </c>
      <c r="D33" s="9" t="s">
        <v>127</v>
      </c>
      <c r="E33" s="9"/>
      <c r="F33" s="9"/>
      <c r="G33" s="10"/>
      <c r="H33" s="11">
        <f>H34</f>
        <v>124.6</v>
      </c>
      <c r="I33" s="16">
        <v>0</v>
      </c>
      <c r="J33" s="10"/>
    </row>
    <row r="34" spans="1:10" ht="44.25" customHeight="1">
      <c r="A34" s="42"/>
      <c r="B34" s="17" t="s">
        <v>75</v>
      </c>
      <c r="C34" s="9" t="s">
        <v>138</v>
      </c>
      <c r="D34" s="9" t="s">
        <v>127</v>
      </c>
      <c r="E34" s="8" t="s">
        <v>145</v>
      </c>
      <c r="F34" s="9"/>
      <c r="G34" s="10"/>
      <c r="H34" s="11">
        <f>H35</f>
        <v>124.6</v>
      </c>
      <c r="I34" s="15">
        <v>0</v>
      </c>
      <c r="J34" s="19"/>
    </row>
    <row r="35" spans="1:10" ht="38.25">
      <c r="A35" s="42"/>
      <c r="B35" s="12" t="s">
        <v>133</v>
      </c>
      <c r="C35" s="9" t="s">
        <v>138</v>
      </c>
      <c r="D35" s="9" t="s">
        <v>127</v>
      </c>
      <c r="E35" s="8" t="s">
        <v>145</v>
      </c>
      <c r="F35" s="9" t="s">
        <v>134</v>
      </c>
      <c r="G35" s="10"/>
      <c r="H35" s="11">
        <v>124.6</v>
      </c>
      <c r="I35" s="15">
        <v>0</v>
      </c>
      <c r="J35" s="19"/>
    </row>
    <row r="36" spans="1:10" ht="12.75">
      <c r="A36" s="42"/>
      <c r="B36" s="12" t="s">
        <v>76</v>
      </c>
      <c r="C36" s="9" t="s">
        <v>138</v>
      </c>
      <c r="D36" s="9" t="s">
        <v>128</v>
      </c>
      <c r="E36" s="18"/>
      <c r="F36" s="9"/>
      <c r="G36" s="10"/>
      <c r="H36" s="11">
        <f aca="true" t="shared" si="1" ref="H36:J37">H37</f>
        <v>717</v>
      </c>
      <c r="I36" s="11">
        <f t="shared" si="1"/>
        <v>604</v>
      </c>
      <c r="J36" s="10">
        <f t="shared" si="1"/>
        <v>100</v>
      </c>
    </row>
    <row r="37" spans="1:10" ht="38.25">
      <c r="A37" s="44"/>
      <c r="B37" s="17" t="s">
        <v>267</v>
      </c>
      <c r="C37" s="9" t="s">
        <v>138</v>
      </c>
      <c r="D37" s="9" t="s">
        <v>128</v>
      </c>
      <c r="E37" s="8" t="s">
        <v>145</v>
      </c>
      <c r="F37" s="9"/>
      <c r="G37" s="10"/>
      <c r="H37" s="11">
        <f t="shared" si="1"/>
        <v>717</v>
      </c>
      <c r="I37" s="11">
        <f t="shared" si="1"/>
        <v>604</v>
      </c>
      <c r="J37" s="10">
        <f t="shared" si="1"/>
        <v>100</v>
      </c>
    </row>
    <row r="38" spans="1:10" ht="38.25">
      <c r="A38" s="44"/>
      <c r="B38" s="12" t="s">
        <v>133</v>
      </c>
      <c r="C38" s="9" t="s">
        <v>138</v>
      </c>
      <c r="D38" s="9" t="s">
        <v>128</v>
      </c>
      <c r="E38" s="8" t="s">
        <v>145</v>
      </c>
      <c r="F38" s="9" t="s">
        <v>134</v>
      </c>
      <c r="G38" s="10"/>
      <c r="H38" s="11">
        <v>717</v>
      </c>
      <c r="I38" s="11">
        <v>604</v>
      </c>
      <c r="J38" s="10">
        <v>100</v>
      </c>
    </row>
    <row r="39" spans="1:10" ht="12.75">
      <c r="A39" s="44"/>
      <c r="B39" s="12" t="s">
        <v>78</v>
      </c>
      <c r="C39" s="9" t="s">
        <v>138</v>
      </c>
      <c r="D39" s="9" t="s">
        <v>137</v>
      </c>
      <c r="E39" s="8"/>
      <c r="F39" s="9"/>
      <c r="G39" s="10" t="e">
        <f>G41+#REF!+#REF!+#REF!</f>
        <v>#REF!</v>
      </c>
      <c r="H39" s="11">
        <f>H40</f>
        <v>955.5</v>
      </c>
      <c r="I39" s="11">
        <f>I40</f>
        <v>743.9</v>
      </c>
      <c r="J39" s="10">
        <f>J40</f>
        <v>900</v>
      </c>
    </row>
    <row r="40" spans="1:10" ht="27.75" customHeight="1">
      <c r="A40" s="42"/>
      <c r="B40" s="17" t="s">
        <v>80</v>
      </c>
      <c r="C40" s="9" t="s">
        <v>138</v>
      </c>
      <c r="D40" s="9" t="s">
        <v>137</v>
      </c>
      <c r="E40" s="8" t="s">
        <v>146</v>
      </c>
      <c r="F40" s="9"/>
      <c r="G40" s="10">
        <f>G41</f>
        <v>257.9</v>
      </c>
      <c r="H40" s="11">
        <f>H41</f>
        <v>955.5</v>
      </c>
      <c r="I40" s="11">
        <f>I41</f>
        <v>743.9</v>
      </c>
      <c r="J40" s="10">
        <f>SUM(J41)</f>
        <v>900</v>
      </c>
    </row>
    <row r="41" spans="1:10" ht="38.25">
      <c r="A41" s="42"/>
      <c r="B41" s="12" t="s">
        <v>133</v>
      </c>
      <c r="C41" s="9" t="s">
        <v>138</v>
      </c>
      <c r="D41" s="9" t="s">
        <v>137</v>
      </c>
      <c r="E41" s="8" t="s">
        <v>146</v>
      </c>
      <c r="F41" s="9" t="s">
        <v>134</v>
      </c>
      <c r="G41" s="10">
        <v>257.9</v>
      </c>
      <c r="H41" s="11">
        <v>955.5</v>
      </c>
      <c r="I41" s="11">
        <v>743.9</v>
      </c>
      <c r="J41" s="10">
        <v>900</v>
      </c>
    </row>
    <row r="42" spans="1:10" ht="12.75">
      <c r="A42" s="42"/>
      <c r="B42" s="7" t="s">
        <v>83</v>
      </c>
      <c r="C42" s="9" t="s">
        <v>147</v>
      </c>
      <c r="D42" s="9" t="s">
        <v>127</v>
      </c>
      <c r="E42" s="8"/>
      <c r="F42" s="9"/>
      <c r="G42" s="19" t="e">
        <f>G44+#REF!+#REF!</f>
        <v>#REF!</v>
      </c>
      <c r="H42" s="11">
        <f>H44</f>
        <v>2607.9</v>
      </c>
      <c r="I42" s="11">
        <f>I43</f>
        <v>2414.9</v>
      </c>
      <c r="J42" s="10">
        <f>J43</f>
        <v>2304</v>
      </c>
    </row>
    <row r="43" spans="1:10" ht="40.5" customHeight="1">
      <c r="A43" s="42"/>
      <c r="B43" s="17" t="s">
        <v>158</v>
      </c>
      <c r="C43" s="9" t="s">
        <v>147</v>
      </c>
      <c r="D43" s="9" t="s">
        <v>127</v>
      </c>
      <c r="E43" s="8" t="s">
        <v>148</v>
      </c>
      <c r="F43" s="9"/>
      <c r="G43" s="10">
        <f>G44</f>
        <v>767.3</v>
      </c>
      <c r="H43" s="11">
        <f>H44</f>
        <v>2607.9</v>
      </c>
      <c r="I43" s="11">
        <f>I44</f>
        <v>2414.9</v>
      </c>
      <c r="J43" s="10">
        <f>J44</f>
        <v>2304</v>
      </c>
    </row>
    <row r="44" spans="1:10" ht="12.75">
      <c r="A44" s="42"/>
      <c r="B44" s="12" t="s">
        <v>85</v>
      </c>
      <c r="C44" s="9" t="s">
        <v>147</v>
      </c>
      <c r="D44" s="9" t="s">
        <v>127</v>
      </c>
      <c r="E44" s="8" t="s">
        <v>148</v>
      </c>
      <c r="F44" s="9" t="s">
        <v>149</v>
      </c>
      <c r="G44" s="19">
        <v>767.3</v>
      </c>
      <c r="H44" s="11">
        <v>2607.9</v>
      </c>
      <c r="I44" s="11">
        <v>2414.9</v>
      </c>
      <c r="J44" s="10">
        <v>2304</v>
      </c>
    </row>
    <row r="45" spans="1:10" ht="12.75">
      <c r="A45" s="42"/>
      <c r="B45" s="12" t="s">
        <v>258</v>
      </c>
      <c r="C45" s="9" t="s">
        <v>264</v>
      </c>
      <c r="D45" s="9" t="s">
        <v>137</v>
      </c>
      <c r="E45" s="8"/>
      <c r="F45" s="9"/>
      <c r="G45" s="19" t="e">
        <f>G47+#REF!+#REF!</f>
        <v>#REF!</v>
      </c>
      <c r="H45" s="11">
        <f>H47</f>
        <v>2.4</v>
      </c>
      <c r="I45" s="11">
        <v>0</v>
      </c>
      <c r="J45" s="10"/>
    </row>
    <row r="46" spans="1:10" ht="53.25" customHeight="1">
      <c r="A46" s="42"/>
      <c r="B46" s="12" t="s">
        <v>60</v>
      </c>
      <c r="C46" s="9" t="s">
        <v>264</v>
      </c>
      <c r="D46" s="9" t="s">
        <v>137</v>
      </c>
      <c r="E46" s="8" t="s">
        <v>157</v>
      </c>
      <c r="F46" s="9"/>
      <c r="G46" s="10">
        <f>G47</f>
        <v>767.3</v>
      </c>
      <c r="H46" s="11">
        <f>H47</f>
        <v>2.4</v>
      </c>
      <c r="I46" s="11">
        <v>0</v>
      </c>
      <c r="J46" s="10"/>
    </row>
    <row r="47" spans="1:10" ht="12.75">
      <c r="A47" s="42"/>
      <c r="B47" s="12" t="s">
        <v>85</v>
      </c>
      <c r="C47" s="9" t="s">
        <v>264</v>
      </c>
      <c r="D47" s="9" t="s">
        <v>137</v>
      </c>
      <c r="E47" s="8" t="s">
        <v>157</v>
      </c>
      <c r="F47" s="9" t="s">
        <v>149</v>
      </c>
      <c r="G47" s="19">
        <v>767.3</v>
      </c>
      <c r="H47" s="11">
        <v>2.4</v>
      </c>
      <c r="I47" s="11">
        <v>0</v>
      </c>
      <c r="J47" s="10"/>
    </row>
    <row r="48" spans="1:10" ht="12.75">
      <c r="A48" s="44"/>
      <c r="B48" s="12" t="s">
        <v>88</v>
      </c>
      <c r="C48" s="9" t="s">
        <v>150</v>
      </c>
      <c r="D48" s="9" t="s">
        <v>137</v>
      </c>
      <c r="E48" s="20"/>
      <c r="F48" s="45"/>
      <c r="G48" s="10">
        <f>SUM(G60)</f>
        <v>194.5</v>
      </c>
      <c r="H48" s="11">
        <f>H49+H51+H53+H60</f>
        <v>373.8</v>
      </c>
      <c r="I48" s="11">
        <v>0</v>
      </c>
      <c r="J48" s="10"/>
    </row>
    <row r="49" spans="1:10" ht="38.25">
      <c r="A49" s="42"/>
      <c r="B49" s="12" t="s">
        <v>265</v>
      </c>
      <c r="C49" s="9" t="s">
        <v>150</v>
      </c>
      <c r="D49" s="9" t="s">
        <v>137</v>
      </c>
      <c r="E49" s="8" t="s">
        <v>129</v>
      </c>
      <c r="F49" s="45"/>
      <c r="G49" s="10"/>
      <c r="H49" s="11">
        <f>H50</f>
        <v>183.2</v>
      </c>
      <c r="I49" s="11">
        <v>0</v>
      </c>
      <c r="J49" s="10"/>
    </row>
    <row r="50" spans="1:10" ht="12.75">
      <c r="A50" s="42"/>
      <c r="B50" s="21" t="s">
        <v>38</v>
      </c>
      <c r="C50" s="9" t="s">
        <v>150</v>
      </c>
      <c r="D50" s="9" t="s">
        <v>137</v>
      </c>
      <c r="E50" s="8" t="s">
        <v>129</v>
      </c>
      <c r="F50" s="45" t="s">
        <v>151</v>
      </c>
      <c r="G50" s="10"/>
      <c r="H50" s="11">
        <v>183.2</v>
      </c>
      <c r="I50" s="11">
        <v>0</v>
      </c>
      <c r="J50" s="10"/>
    </row>
    <row r="51" spans="1:10" ht="38.25">
      <c r="A51" s="42"/>
      <c r="B51" s="12" t="s">
        <v>255</v>
      </c>
      <c r="C51" s="9" t="s">
        <v>150</v>
      </c>
      <c r="D51" s="9" t="s">
        <v>137</v>
      </c>
      <c r="E51" s="18" t="s">
        <v>152</v>
      </c>
      <c r="F51" s="45"/>
      <c r="G51" s="10"/>
      <c r="H51" s="11">
        <f>H52</f>
        <v>75.8</v>
      </c>
      <c r="I51" s="11">
        <v>0</v>
      </c>
      <c r="J51" s="10"/>
    </row>
    <row r="52" spans="1:10" ht="12.75">
      <c r="A52" s="42"/>
      <c r="B52" s="21" t="s">
        <v>38</v>
      </c>
      <c r="C52" s="9" t="s">
        <v>150</v>
      </c>
      <c r="D52" s="9" t="s">
        <v>137</v>
      </c>
      <c r="E52" s="20" t="s">
        <v>152</v>
      </c>
      <c r="F52" s="45" t="s">
        <v>151</v>
      </c>
      <c r="G52" s="10"/>
      <c r="H52" s="11">
        <v>75.8</v>
      </c>
      <c r="I52" s="11">
        <v>0</v>
      </c>
      <c r="J52" s="10"/>
    </row>
    <row r="53" spans="1:10" ht="39" customHeight="1">
      <c r="A53" s="42"/>
      <c r="B53" s="17" t="s">
        <v>75</v>
      </c>
      <c r="C53" s="9" t="s">
        <v>150</v>
      </c>
      <c r="D53" s="9" t="s">
        <v>137</v>
      </c>
      <c r="E53" s="18" t="s">
        <v>145</v>
      </c>
      <c r="F53" s="45"/>
      <c r="G53" s="10"/>
      <c r="H53" s="11">
        <f>H54</f>
        <v>109.5</v>
      </c>
      <c r="I53" s="11">
        <v>0</v>
      </c>
      <c r="J53" s="10"/>
    </row>
    <row r="54" spans="1:10" ht="12.75">
      <c r="A54" s="42"/>
      <c r="B54" s="21" t="s">
        <v>38</v>
      </c>
      <c r="C54" s="9" t="s">
        <v>150</v>
      </c>
      <c r="D54" s="9" t="s">
        <v>137</v>
      </c>
      <c r="E54" s="18" t="s">
        <v>145</v>
      </c>
      <c r="F54" s="9" t="s">
        <v>151</v>
      </c>
      <c r="G54" s="10"/>
      <c r="H54" s="11">
        <v>109.5</v>
      </c>
      <c r="I54" s="11">
        <v>0</v>
      </c>
      <c r="J54" s="10"/>
    </row>
    <row r="55" spans="1:10" ht="21" customHeight="1" hidden="1">
      <c r="A55" s="42"/>
      <c r="B55" s="36" t="s">
        <v>80</v>
      </c>
      <c r="C55" s="9" t="s">
        <v>150</v>
      </c>
      <c r="D55" s="9" t="s">
        <v>137</v>
      </c>
      <c r="E55" s="18" t="s">
        <v>146</v>
      </c>
      <c r="F55" s="9" t="s">
        <v>151</v>
      </c>
      <c r="G55" s="10"/>
      <c r="H55" s="11">
        <v>0</v>
      </c>
      <c r="I55" s="11"/>
      <c r="J55" s="10"/>
    </row>
    <row r="56" spans="1:10" ht="21" customHeight="1" hidden="1">
      <c r="A56" s="42"/>
      <c r="B56" s="21" t="s">
        <v>38</v>
      </c>
      <c r="C56" s="9" t="s">
        <v>150</v>
      </c>
      <c r="D56" s="9" t="s">
        <v>137</v>
      </c>
      <c r="E56" s="18" t="s">
        <v>146</v>
      </c>
      <c r="F56" s="9" t="s">
        <v>151</v>
      </c>
      <c r="G56" s="10"/>
      <c r="H56" s="11">
        <v>0</v>
      </c>
      <c r="I56" s="11"/>
      <c r="J56" s="10"/>
    </row>
    <row r="57" spans="1:10" ht="45" customHeight="1" hidden="1">
      <c r="A57" s="42"/>
      <c r="B57" s="36" t="s">
        <v>237</v>
      </c>
      <c r="C57" s="9" t="s">
        <v>150</v>
      </c>
      <c r="D57" s="9" t="s">
        <v>137</v>
      </c>
      <c r="E57" s="18" t="s">
        <v>247</v>
      </c>
      <c r="F57" s="9" t="s">
        <v>151</v>
      </c>
      <c r="G57" s="10"/>
      <c r="H57" s="11">
        <v>0</v>
      </c>
      <c r="I57" s="11">
        <v>0</v>
      </c>
      <c r="J57" s="10"/>
    </row>
    <row r="58" spans="1:10" ht="12.75" hidden="1">
      <c r="A58" s="42"/>
      <c r="B58" s="21" t="s">
        <v>38</v>
      </c>
      <c r="C58" s="9" t="s">
        <v>150</v>
      </c>
      <c r="D58" s="9" t="s">
        <v>137</v>
      </c>
      <c r="E58" s="18" t="s">
        <v>247</v>
      </c>
      <c r="F58" s="9" t="s">
        <v>151</v>
      </c>
      <c r="G58" s="10"/>
      <c r="H58" s="11">
        <v>0</v>
      </c>
      <c r="I58" s="11">
        <v>0</v>
      </c>
      <c r="J58" s="10"/>
    </row>
    <row r="59" spans="1:10" ht="12.75">
      <c r="A59" s="42"/>
      <c r="B59" s="7" t="s">
        <v>90</v>
      </c>
      <c r="C59" s="9" t="s">
        <v>150</v>
      </c>
      <c r="D59" s="9" t="s">
        <v>137</v>
      </c>
      <c r="E59" s="8" t="s">
        <v>153</v>
      </c>
      <c r="F59" s="45"/>
      <c r="G59" s="10"/>
      <c r="H59" s="11">
        <f>H60</f>
        <v>5.3</v>
      </c>
      <c r="I59" s="11">
        <v>0</v>
      </c>
      <c r="J59" s="10"/>
    </row>
    <row r="60" spans="1:10" ht="42.75" customHeight="1">
      <c r="A60" s="42"/>
      <c r="B60" s="12" t="s">
        <v>91</v>
      </c>
      <c r="C60" s="9" t="s">
        <v>150</v>
      </c>
      <c r="D60" s="9" t="s">
        <v>137</v>
      </c>
      <c r="E60" s="8" t="s">
        <v>154</v>
      </c>
      <c r="F60" s="45"/>
      <c r="G60" s="10">
        <f>SUM(G61)</f>
        <v>194.5</v>
      </c>
      <c r="H60" s="11">
        <f>H61</f>
        <v>5.3</v>
      </c>
      <c r="I60" s="11">
        <v>0</v>
      </c>
      <c r="J60" s="10"/>
    </row>
    <row r="61" spans="1:10" ht="12.75">
      <c r="A61" s="42"/>
      <c r="B61" s="21" t="s">
        <v>38</v>
      </c>
      <c r="C61" s="9" t="s">
        <v>150</v>
      </c>
      <c r="D61" s="9" t="s">
        <v>137</v>
      </c>
      <c r="E61" s="8" t="s">
        <v>154</v>
      </c>
      <c r="F61" s="9" t="s">
        <v>151</v>
      </c>
      <c r="G61" s="20">
        <v>194.5</v>
      </c>
      <c r="H61" s="13">
        <v>5.3</v>
      </c>
      <c r="I61" s="11">
        <v>0</v>
      </c>
      <c r="J61" s="10"/>
    </row>
    <row r="62" spans="1:10" ht="12.75">
      <c r="A62" s="42"/>
      <c r="B62" s="46" t="s">
        <v>155</v>
      </c>
      <c r="C62" s="47"/>
      <c r="D62" s="47"/>
      <c r="E62" s="47"/>
      <c r="F62" s="48"/>
      <c r="G62" s="49" t="e">
        <f>SUM(G7+G11+#REF!+#REF!+#REF!+#REF!+#REF!+#REF!+#REF!+#REF!+#REF!+G60+#REF!+#REF!+#REF!)</f>
        <v>#REF!</v>
      </c>
      <c r="H62" s="50">
        <f>H7+H10+H15+H20+H24+H26+H29+H32+H33+H36+H39+H42+H48+H45</f>
        <v>10557.699999999999</v>
      </c>
      <c r="I62" s="50">
        <f>I16+I18+I20+I26+I29+I32+I36+I39+I42+I48+I10</f>
        <v>5757.6</v>
      </c>
      <c r="J62" s="49" t="e">
        <f>J7+J10+#REF!+J15+#REF!+J26+J29+J32+J33+J36+J39+J42+J48</f>
        <v>#REF!</v>
      </c>
    </row>
    <row r="63" spans="1:10" ht="18.75">
      <c r="A63" s="22"/>
      <c r="B63" s="23"/>
      <c r="C63" s="24"/>
      <c r="D63" s="24"/>
      <c r="E63" s="24"/>
      <c r="F63" s="25"/>
      <c r="G63" s="26"/>
      <c r="H63" s="24"/>
      <c r="I63" s="27"/>
      <c r="J63" s="27"/>
    </row>
    <row r="64" spans="1:10" ht="18.75">
      <c r="A64" s="22"/>
      <c r="B64" s="24"/>
      <c r="C64" s="24"/>
      <c r="D64" s="24"/>
      <c r="E64" s="24"/>
      <c r="F64" s="25"/>
      <c r="G64" s="24"/>
      <c r="H64" s="24"/>
      <c r="I64" s="27"/>
      <c r="J64" s="27"/>
    </row>
    <row r="65" spans="1:10" ht="18.75">
      <c r="A65" s="22"/>
      <c r="B65" s="24"/>
      <c r="C65" s="24"/>
      <c r="D65" s="24"/>
      <c r="E65" s="24"/>
      <c r="F65" s="25"/>
      <c r="G65" s="24"/>
      <c r="H65" s="24"/>
      <c r="I65" s="27"/>
      <c r="J65" s="27"/>
    </row>
    <row r="66" spans="1:10" ht="18.75">
      <c r="A66" s="22"/>
      <c r="B66" s="24"/>
      <c r="C66" s="24"/>
      <c r="D66" s="24"/>
      <c r="E66" s="24"/>
      <c r="F66" s="25"/>
      <c r="G66" s="24"/>
      <c r="H66" s="24"/>
      <c r="I66" s="27"/>
      <c r="J66" s="27"/>
    </row>
    <row r="67" spans="1:10" ht="18.75">
      <c r="A67" s="22"/>
      <c r="B67" s="24"/>
      <c r="C67" s="24"/>
      <c r="D67" s="24"/>
      <c r="E67" s="24"/>
      <c r="F67" s="25"/>
      <c r="G67" s="24"/>
      <c r="H67" s="24"/>
      <c r="I67" s="27"/>
      <c r="J67" s="27"/>
    </row>
    <row r="68" spans="1:10" ht="18.75">
      <c r="A68" s="22"/>
      <c r="B68" s="24"/>
      <c r="C68" s="24"/>
      <c r="D68" s="24"/>
      <c r="E68" s="24"/>
      <c r="F68" s="25"/>
      <c r="G68" s="24"/>
      <c r="H68" s="24"/>
      <c r="I68" s="27"/>
      <c r="J68" s="27"/>
    </row>
    <row r="69" spans="1:10" ht="18.75">
      <c r="A69" s="22"/>
      <c r="B69" s="24"/>
      <c r="C69" s="24"/>
      <c r="D69" s="24"/>
      <c r="E69" s="24"/>
      <c r="F69" s="25"/>
      <c r="G69" s="24"/>
      <c r="H69" s="24"/>
      <c r="I69" s="27"/>
      <c r="J69" s="27"/>
    </row>
    <row r="70" spans="1:10" ht="18.75">
      <c r="A70" s="22"/>
      <c r="B70" s="24"/>
      <c r="C70" s="24"/>
      <c r="D70" s="24"/>
      <c r="E70" s="24"/>
      <c r="F70" s="25"/>
      <c r="G70" s="24"/>
      <c r="H70" s="24"/>
      <c r="I70" s="27"/>
      <c r="J70" s="27"/>
    </row>
    <row r="71" spans="1:10" ht="18.75">
      <c r="A71" s="22"/>
      <c r="B71" s="24"/>
      <c r="C71" s="24"/>
      <c r="D71" s="24"/>
      <c r="E71" s="24"/>
      <c r="F71" s="25"/>
      <c r="G71" s="24"/>
      <c r="H71" s="24"/>
      <c r="I71" s="27"/>
      <c r="J71" s="27"/>
    </row>
    <row r="72" spans="1:10" ht="18.75">
      <c r="A72" s="22"/>
      <c r="B72" s="24"/>
      <c r="C72" s="24"/>
      <c r="D72" s="24"/>
      <c r="E72" s="24"/>
      <c r="F72" s="25"/>
      <c r="G72" s="24"/>
      <c r="H72" s="24"/>
      <c r="I72" s="27"/>
      <c r="J72" s="27"/>
    </row>
    <row r="73" spans="1:10" ht="18.75">
      <c r="A73" s="22"/>
      <c r="B73" s="24"/>
      <c r="C73" s="24"/>
      <c r="D73" s="24"/>
      <c r="E73" s="24"/>
      <c r="F73" s="25"/>
      <c r="G73" s="24"/>
      <c r="H73" s="24"/>
      <c r="I73" s="27"/>
      <c r="J73" s="27"/>
    </row>
    <row r="74" spans="1:10" ht="18.75">
      <c r="A74" s="28"/>
      <c r="B74" s="24"/>
      <c r="C74" s="24"/>
      <c r="D74" s="24"/>
      <c r="E74" s="24"/>
      <c r="F74" s="25"/>
      <c r="G74" s="24"/>
      <c r="H74" s="24"/>
      <c r="I74" s="28"/>
      <c r="J74" s="28"/>
    </row>
    <row r="75" spans="1:10" ht="18.75">
      <c r="A75" s="28"/>
      <c r="I75" s="28"/>
      <c r="J75" s="28"/>
    </row>
    <row r="76" spans="1:10" ht="18.75">
      <c r="A76" s="28"/>
      <c r="I76" s="28"/>
      <c r="J76" s="28"/>
    </row>
    <row r="77" spans="1:10" ht="18.75">
      <c r="A77" s="28"/>
      <c r="I77" s="28"/>
      <c r="J77" s="28"/>
    </row>
    <row r="78" spans="1:10" ht="18.75">
      <c r="A78" s="28"/>
      <c r="I78" s="28"/>
      <c r="J78" s="28"/>
    </row>
    <row r="79" spans="1:10" ht="18.75">
      <c r="A79" s="28"/>
      <c r="I79" s="28"/>
      <c r="J79" s="28"/>
    </row>
    <row r="80" spans="1:10" ht="18.75">
      <c r="A80" s="28"/>
      <c r="I80" s="28"/>
      <c r="J80" s="28"/>
    </row>
    <row r="81" spans="1:10" ht="18.75">
      <c r="A81" s="28"/>
      <c r="I81" s="28"/>
      <c r="J81" s="28"/>
    </row>
    <row r="82" spans="1:10" ht="18.75">
      <c r="A82" s="28"/>
      <c r="I82" s="28"/>
      <c r="J82" s="28"/>
    </row>
    <row r="83" spans="1:10" ht="18.75">
      <c r="A83" s="28"/>
      <c r="I83" s="28"/>
      <c r="J83" s="28"/>
    </row>
    <row r="84" spans="1:10" ht="18.75">
      <c r="A84" s="28"/>
      <c r="I84" s="28"/>
      <c r="J84" s="28"/>
    </row>
    <row r="85" spans="1:10" ht="18.75">
      <c r="A85" s="28"/>
      <c r="I85" s="28"/>
      <c r="J85" s="28"/>
    </row>
    <row r="86" spans="1:10" ht="18.75">
      <c r="A86" s="28"/>
      <c r="I86" s="28"/>
      <c r="J86" s="28"/>
    </row>
    <row r="87" spans="1:10" ht="18.75">
      <c r="A87" s="28"/>
      <c r="I87" s="28"/>
      <c r="J87" s="28"/>
    </row>
    <row r="88" spans="1:10" ht="18.75">
      <c r="A88" s="28"/>
      <c r="I88" s="28"/>
      <c r="J88" s="28"/>
    </row>
    <row r="89" spans="1:10" ht="18.75">
      <c r="A89" s="28"/>
      <c r="I89" s="28"/>
      <c r="J89" s="28"/>
    </row>
    <row r="90" spans="1:10" ht="18.75">
      <c r="A90" s="28"/>
      <c r="I90" s="28"/>
      <c r="J90" s="28"/>
    </row>
    <row r="91" spans="1:10" ht="18.75">
      <c r="A91" s="28"/>
      <c r="I91" s="28"/>
      <c r="J91" s="28"/>
    </row>
    <row r="92" spans="1:10" ht="18.75">
      <c r="A92" s="28"/>
      <c r="I92" s="28"/>
      <c r="J92" s="28"/>
    </row>
    <row r="93" spans="1:10" ht="18.75">
      <c r="A93" s="28"/>
      <c r="I93" s="28"/>
      <c r="J93" s="28"/>
    </row>
    <row r="94" spans="1:10" ht="18.75">
      <c r="A94" s="28"/>
      <c r="I94" s="28"/>
      <c r="J94" s="28"/>
    </row>
    <row r="95" spans="1:10" ht="18.75">
      <c r="A95" s="28"/>
      <c r="I95" s="28"/>
      <c r="J95" s="28"/>
    </row>
    <row r="96" spans="1:10" ht="18.75">
      <c r="A96" s="28"/>
      <c r="I96" s="28"/>
      <c r="J96" s="28"/>
    </row>
    <row r="97" spans="1:10" ht="18.75">
      <c r="A97" s="28"/>
      <c r="I97" s="28"/>
      <c r="J97" s="28"/>
    </row>
    <row r="98" spans="1:10" ht="18.75">
      <c r="A98" s="28"/>
      <c r="I98" s="28"/>
      <c r="J98" s="28"/>
    </row>
    <row r="99" spans="1:10" ht="18.75">
      <c r="A99" s="28"/>
      <c r="I99" s="28"/>
      <c r="J99" s="28"/>
    </row>
    <row r="100" spans="1:10" ht="18.75">
      <c r="A100" s="28"/>
      <c r="I100" s="28"/>
      <c r="J100" s="28"/>
    </row>
    <row r="101" spans="1:10" ht="18.75">
      <c r="A101" s="28"/>
      <c r="I101" s="28"/>
      <c r="J101" s="28"/>
    </row>
    <row r="102" spans="1:10" ht="18.75">
      <c r="A102" s="28"/>
      <c r="I102" s="28"/>
      <c r="J102" s="28"/>
    </row>
    <row r="103" spans="1:10" ht="18.75">
      <c r="A103" s="28"/>
      <c r="I103" s="28"/>
      <c r="J103" s="28"/>
    </row>
    <row r="104" spans="1:10" ht="18.75">
      <c r="A104" s="28"/>
      <c r="I104" s="28"/>
      <c r="J104" s="28"/>
    </row>
    <row r="105" spans="1:10" ht="18.75">
      <c r="A105" s="28"/>
      <c r="I105" s="28"/>
      <c r="J105" s="28"/>
    </row>
    <row r="106" spans="1:10" ht="18.75">
      <c r="A106" s="28"/>
      <c r="I106" s="28"/>
      <c r="J106" s="28"/>
    </row>
    <row r="107" spans="1:10" ht="18.75">
      <c r="A107" s="28"/>
      <c r="I107" s="28"/>
      <c r="J107" s="28"/>
    </row>
    <row r="108" spans="1:10" ht="18.75">
      <c r="A108" s="28"/>
      <c r="I108" s="28"/>
      <c r="J108" s="28"/>
    </row>
    <row r="109" spans="1:10" ht="18.75">
      <c r="A109" s="28"/>
      <c r="I109" s="28"/>
      <c r="J109" s="28"/>
    </row>
    <row r="110" spans="1:10" ht="18.75">
      <c r="A110" s="28"/>
      <c r="I110" s="28"/>
      <c r="J110" s="28"/>
    </row>
    <row r="111" spans="1:10" ht="18.75">
      <c r="A111" s="28"/>
      <c r="I111" s="28"/>
      <c r="J111" s="28"/>
    </row>
    <row r="112" spans="1:10" ht="18.75">
      <c r="A112" s="28"/>
      <c r="I112" s="28"/>
      <c r="J112" s="28"/>
    </row>
    <row r="113" spans="1:10" ht="18.75">
      <c r="A113" s="28"/>
      <c r="I113" s="28"/>
      <c r="J113" s="28"/>
    </row>
    <row r="114" spans="1:10" ht="18.75">
      <c r="A114" s="28"/>
      <c r="I114" s="28"/>
      <c r="J114" s="28"/>
    </row>
  </sheetData>
  <sheetProtection/>
  <mergeCells count="12">
    <mergeCell ref="H4:H5"/>
    <mergeCell ref="I4:J5"/>
    <mergeCell ref="E1:J1"/>
    <mergeCell ref="A2:J2"/>
    <mergeCell ref="A3:A5"/>
    <mergeCell ref="B3:B5"/>
    <mergeCell ref="C3:C5"/>
    <mergeCell ref="D3:D5"/>
    <mergeCell ref="E3:E5"/>
    <mergeCell ref="F3:F5"/>
    <mergeCell ref="G3:J3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90" zoomScaleSheetLayoutView="90" zoomScalePageLayoutView="0" workbookViewId="0" topLeftCell="A1">
      <selection activeCell="C16" sqref="C16"/>
    </sheetView>
  </sheetViews>
  <sheetFormatPr defaultColWidth="9.140625" defaultRowHeight="12.75"/>
  <cols>
    <col min="1" max="1" width="71.421875" style="0" customWidth="1"/>
    <col min="2" max="2" width="23.140625" style="0" customWidth="1"/>
    <col min="3" max="3" width="13.57421875" style="31" customWidth="1"/>
    <col min="4" max="4" width="0.42578125" style="0" customWidth="1"/>
  </cols>
  <sheetData>
    <row r="1" spans="1:3" ht="12.75">
      <c r="A1" s="32"/>
      <c r="B1" s="32"/>
      <c r="C1" s="33" t="s">
        <v>161</v>
      </c>
    </row>
    <row r="2" spans="1:3" ht="39" customHeight="1">
      <c r="A2" s="64" t="s">
        <v>262</v>
      </c>
      <c r="B2" s="72"/>
      <c r="C2" s="72"/>
    </row>
    <row r="3" spans="1:3" ht="12.75">
      <c r="A3" s="51"/>
      <c r="B3" s="32"/>
      <c r="C3" s="34" t="s">
        <v>160</v>
      </c>
    </row>
    <row r="4" spans="1:3" ht="22.5">
      <c r="A4" s="1" t="s">
        <v>2</v>
      </c>
      <c r="B4" s="1" t="s">
        <v>43</v>
      </c>
      <c r="C4" s="52" t="s">
        <v>5</v>
      </c>
    </row>
    <row r="5" spans="1:3" ht="12.75">
      <c r="A5" s="1">
        <v>1</v>
      </c>
      <c r="B5" s="1">
        <v>2</v>
      </c>
      <c r="C5" s="53">
        <v>3</v>
      </c>
    </row>
    <row r="6" spans="1:3" ht="12.75">
      <c r="A6" s="54" t="s">
        <v>44</v>
      </c>
      <c r="B6" s="39" t="s">
        <v>10</v>
      </c>
      <c r="C6" s="61">
        <v>10557711.48</v>
      </c>
    </row>
    <row r="7" spans="1:3" ht="12.75">
      <c r="A7" s="54" t="s">
        <v>11</v>
      </c>
      <c r="B7" s="39"/>
      <c r="C7" s="61"/>
    </row>
    <row r="8" spans="1:3" ht="12.75">
      <c r="A8" s="54" t="s">
        <v>45</v>
      </c>
      <c r="B8" s="39" t="s">
        <v>46</v>
      </c>
      <c r="C8" s="61">
        <v>1812218.07</v>
      </c>
    </row>
    <row r="9" spans="1:3" ht="22.5">
      <c r="A9" s="54" t="s">
        <v>47</v>
      </c>
      <c r="B9" s="39" t="s">
        <v>48</v>
      </c>
      <c r="C9" s="61">
        <v>644601.98</v>
      </c>
    </row>
    <row r="10" spans="1:3" ht="33.75">
      <c r="A10" s="54" t="s">
        <v>49</v>
      </c>
      <c r="B10" s="39" t="s">
        <v>50</v>
      </c>
      <c r="C10" s="61">
        <v>1064585.95</v>
      </c>
    </row>
    <row r="11" spans="1:3" ht="12.75">
      <c r="A11" s="54" t="s">
        <v>52</v>
      </c>
      <c r="B11" s="39" t="s">
        <v>53</v>
      </c>
      <c r="C11" s="61">
        <v>103030.14</v>
      </c>
    </row>
    <row r="12" spans="1:3" ht="12.75">
      <c r="A12" s="54" t="s">
        <v>54</v>
      </c>
      <c r="B12" s="39" t="s">
        <v>55</v>
      </c>
      <c r="C12" s="61">
        <v>94770</v>
      </c>
    </row>
    <row r="13" spans="1:3" ht="12.75">
      <c r="A13" s="54" t="s">
        <v>56</v>
      </c>
      <c r="B13" s="39" t="s">
        <v>57</v>
      </c>
      <c r="C13" s="61">
        <v>94770</v>
      </c>
    </row>
    <row r="14" spans="1:3" ht="12.75">
      <c r="A14" s="54" t="s">
        <v>58</v>
      </c>
      <c r="B14" s="39" t="s">
        <v>59</v>
      </c>
      <c r="C14" s="61">
        <v>173360</v>
      </c>
    </row>
    <row r="15" spans="1:3" ht="22.5">
      <c r="A15" s="54" t="s">
        <v>256</v>
      </c>
      <c r="B15" s="39" t="s">
        <v>257</v>
      </c>
      <c r="C15" s="61">
        <v>173360</v>
      </c>
    </row>
    <row r="16" spans="1:3" ht="12.75">
      <c r="A16" s="54" t="s">
        <v>61</v>
      </c>
      <c r="B16" s="39" t="s">
        <v>62</v>
      </c>
      <c r="C16" s="61">
        <v>3696145.3</v>
      </c>
    </row>
    <row r="17" spans="1:3" ht="12.75">
      <c r="A17" s="54" t="s">
        <v>63</v>
      </c>
      <c r="B17" s="39" t="s">
        <v>64</v>
      </c>
      <c r="C17" s="61">
        <v>15000</v>
      </c>
    </row>
    <row r="18" spans="1:3" ht="12.75">
      <c r="A18" s="54" t="s">
        <v>67</v>
      </c>
      <c r="B18" s="39" t="s">
        <v>68</v>
      </c>
      <c r="C18" s="61">
        <v>3681145.3</v>
      </c>
    </row>
    <row r="19" spans="1:3" ht="12.75">
      <c r="A19" s="54" t="s">
        <v>71</v>
      </c>
      <c r="B19" s="39" t="s">
        <v>72</v>
      </c>
      <c r="C19" s="61">
        <v>1797096.47</v>
      </c>
    </row>
    <row r="20" spans="1:3" ht="12.75">
      <c r="A20" s="54" t="s">
        <v>73</v>
      </c>
      <c r="B20" s="39" t="s">
        <v>74</v>
      </c>
      <c r="C20" s="61">
        <v>124623</v>
      </c>
    </row>
    <row r="21" spans="1:3" ht="12.75">
      <c r="A21" s="54" t="s">
        <v>76</v>
      </c>
      <c r="B21" s="39" t="s">
        <v>77</v>
      </c>
      <c r="C21" s="61">
        <v>717000.29</v>
      </c>
    </row>
    <row r="22" spans="1:3" ht="12.75">
      <c r="A22" s="54" t="s">
        <v>78</v>
      </c>
      <c r="B22" s="39" t="s">
        <v>79</v>
      </c>
      <c r="C22" s="61">
        <v>955473.18</v>
      </c>
    </row>
    <row r="23" spans="1:3" ht="12.75">
      <c r="A23" s="54" t="s">
        <v>81</v>
      </c>
      <c r="B23" s="39" t="s">
        <v>82</v>
      </c>
      <c r="C23" s="61">
        <v>2607900</v>
      </c>
    </row>
    <row r="24" spans="1:3" ht="12.75">
      <c r="A24" s="54" t="s">
        <v>83</v>
      </c>
      <c r="B24" s="39" t="s">
        <v>84</v>
      </c>
      <c r="C24" s="61">
        <v>2607900</v>
      </c>
    </row>
    <row r="25" spans="1:3" ht="12.75">
      <c r="A25" s="54" t="s">
        <v>258</v>
      </c>
      <c r="B25" s="39" t="s">
        <v>259</v>
      </c>
      <c r="C25" s="61">
        <v>2400</v>
      </c>
    </row>
    <row r="26" spans="1:3" ht="12.75">
      <c r="A26" s="54" t="s">
        <v>260</v>
      </c>
      <c r="B26" s="39" t="s">
        <v>261</v>
      </c>
      <c r="C26" s="61">
        <v>2400</v>
      </c>
    </row>
    <row r="27" spans="1:3" ht="22.5">
      <c r="A27" s="54" t="s">
        <v>86</v>
      </c>
      <c r="B27" s="39" t="s">
        <v>87</v>
      </c>
      <c r="C27" s="61">
        <v>373821.64</v>
      </c>
    </row>
    <row r="28" spans="1:3" ht="12.75">
      <c r="A28" s="54" t="s">
        <v>88</v>
      </c>
      <c r="B28" s="39" t="s">
        <v>89</v>
      </c>
      <c r="C28" s="61">
        <v>373821.64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0.13671875" style="0" customWidth="1"/>
  </cols>
  <sheetData>
    <row r="1" spans="1:4" ht="12.75">
      <c r="A1" s="73" t="s">
        <v>162</v>
      </c>
      <c r="B1" s="73"/>
      <c r="C1" s="73"/>
      <c r="D1" s="73"/>
    </row>
    <row r="2" spans="1:4" ht="50.25" customHeight="1">
      <c r="A2" s="64" t="s">
        <v>263</v>
      </c>
      <c r="B2" s="64"/>
      <c r="C2" s="64"/>
      <c r="D2" s="64"/>
    </row>
    <row r="3" spans="1:4" ht="12.75">
      <c r="A3" s="62" t="s">
        <v>160</v>
      </c>
      <c r="B3" s="62"/>
      <c r="C3" s="62"/>
      <c r="D3" s="62"/>
    </row>
    <row r="4" spans="1:4" ht="67.5" customHeight="1">
      <c r="A4" s="35" t="s">
        <v>2</v>
      </c>
      <c r="B4" s="35" t="s">
        <v>3</v>
      </c>
      <c r="C4" s="35" t="s">
        <v>92</v>
      </c>
      <c r="D4" s="35" t="s">
        <v>5</v>
      </c>
    </row>
    <row r="5" spans="1:4" ht="12.75">
      <c r="A5" s="35" t="s">
        <v>6</v>
      </c>
      <c r="B5" s="35" t="s">
        <v>7</v>
      </c>
      <c r="C5" s="35" t="s">
        <v>8</v>
      </c>
      <c r="D5" s="35">
        <v>4</v>
      </c>
    </row>
    <row r="6" spans="1:4" ht="12.75">
      <c r="A6" s="54" t="s">
        <v>93</v>
      </c>
      <c r="B6" s="55" t="s">
        <v>94</v>
      </c>
      <c r="C6" s="39" t="s">
        <v>10</v>
      </c>
      <c r="D6" s="61">
        <v>-105180.76</v>
      </c>
    </row>
    <row r="7" spans="1:4" ht="12.75">
      <c r="A7" s="54" t="s">
        <v>11</v>
      </c>
      <c r="B7" s="39"/>
      <c r="C7" s="39"/>
      <c r="D7" s="61"/>
    </row>
    <row r="8" spans="1:4" ht="12.75">
      <c r="A8" s="54" t="s">
        <v>95</v>
      </c>
      <c r="B8" s="55" t="s">
        <v>96</v>
      </c>
      <c r="C8" s="39" t="s">
        <v>10</v>
      </c>
      <c r="D8" s="61">
        <v>0</v>
      </c>
    </row>
    <row r="9" spans="1:4" ht="12.75">
      <c r="A9" s="54" t="s">
        <v>97</v>
      </c>
      <c r="B9" s="39"/>
      <c r="C9" s="39"/>
      <c r="D9" s="61"/>
    </row>
    <row r="10" spans="1:4" ht="12.75">
      <c r="A10" s="54"/>
      <c r="B10" s="55" t="s">
        <v>96</v>
      </c>
      <c r="C10" s="39" t="s">
        <v>238</v>
      </c>
      <c r="D10" s="61">
        <v>0</v>
      </c>
    </row>
    <row r="11" spans="1:4" ht="12.75">
      <c r="A11" s="54" t="s">
        <v>98</v>
      </c>
      <c r="B11" s="55" t="s">
        <v>99</v>
      </c>
      <c r="C11" s="39" t="s">
        <v>10</v>
      </c>
      <c r="D11" s="61">
        <v>0</v>
      </c>
    </row>
    <row r="12" spans="1:4" ht="12.75">
      <c r="A12" s="54" t="s">
        <v>97</v>
      </c>
      <c r="B12" s="39"/>
      <c r="C12" s="39"/>
      <c r="D12" s="61"/>
    </row>
    <row r="13" spans="1:4" ht="12.75">
      <c r="A13" s="54"/>
      <c r="B13" s="55" t="s">
        <v>99</v>
      </c>
      <c r="C13" s="39" t="s">
        <v>238</v>
      </c>
      <c r="D13" s="61">
        <v>0</v>
      </c>
    </row>
    <row r="14" spans="1:4" ht="12.75">
      <c r="A14" s="54" t="s">
        <v>100</v>
      </c>
      <c r="B14" s="55" t="s">
        <v>101</v>
      </c>
      <c r="C14" s="39" t="s">
        <v>239</v>
      </c>
      <c r="D14" s="61">
        <v>-105180.76</v>
      </c>
    </row>
    <row r="15" spans="1:4" ht="12.75">
      <c r="A15" s="54" t="s">
        <v>102</v>
      </c>
      <c r="B15" s="55" t="s">
        <v>101</v>
      </c>
      <c r="C15" s="39" t="s">
        <v>240</v>
      </c>
      <c r="D15" s="61">
        <v>-105180.76</v>
      </c>
    </row>
    <row r="16" spans="1:4" ht="12.75">
      <c r="A16" s="54" t="s">
        <v>103</v>
      </c>
      <c r="B16" s="55" t="s">
        <v>104</v>
      </c>
      <c r="C16" s="39" t="s">
        <v>241</v>
      </c>
      <c r="D16" s="61">
        <v>-10862734.04</v>
      </c>
    </row>
    <row r="17" spans="1:4" ht="12.75">
      <c r="A17" s="54" t="s">
        <v>105</v>
      </c>
      <c r="B17" s="55" t="s">
        <v>104</v>
      </c>
      <c r="C17" s="39" t="s">
        <v>242</v>
      </c>
      <c r="D17" s="61">
        <v>-10862734.04</v>
      </c>
    </row>
    <row r="18" spans="1:4" ht="12.75">
      <c r="A18" s="54" t="s">
        <v>106</v>
      </c>
      <c r="B18" s="55" t="s">
        <v>104</v>
      </c>
      <c r="C18" s="39" t="s">
        <v>243</v>
      </c>
      <c r="D18" s="61">
        <v>-10862734.04</v>
      </c>
    </row>
    <row r="19" spans="1:4" ht="12.75">
      <c r="A19" s="54" t="s">
        <v>107</v>
      </c>
      <c r="B19" s="55" t="s">
        <v>104</v>
      </c>
      <c r="C19" s="39" t="s">
        <v>108</v>
      </c>
      <c r="D19" s="61">
        <v>-10862734.04</v>
      </c>
    </row>
    <row r="20" spans="1:4" ht="12.75">
      <c r="A20" s="54" t="s">
        <v>109</v>
      </c>
      <c r="B20" s="55" t="s">
        <v>110</v>
      </c>
      <c r="C20" s="39" t="s">
        <v>244</v>
      </c>
      <c r="D20" s="61">
        <v>10757543.28</v>
      </c>
    </row>
    <row r="21" spans="1:4" ht="12.75">
      <c r="A21" s="54" t="s">
        <v>111</v>
      </c>
      <c r="B21" s="55" t="s">
        <v>110</v>
      </c>
      <c r="C21" s="39" t="s">
        <v>245</v>
      </c>
      <c r="D21" s="61">
        <v>10757543.28</v>
      </c>
    </row>
    <row r="22" spans="1:4" ht="12.75">
      <c r="A22" s="54" t="s">
        <v>112</v>
      </c>
      <c r="B22" s="55" t="s">
        <v>110</v>
      </c>
      <c r="C22" s="39" t="s">
        <v>246</v>
      </c>
      <c r="D22" s="61">
        <v>10757543.28</v>
      </c>
    </row>
    <row r="23" spans="1:4" ht="15" customHeight="1">
      <c r="A23" s="54" t="s">
        <v>113</v>
      </c>
      <c r="B23" s="55" t="s">
        <v>110</v>
      </c>
      <c r="C23" s="39" t="s">
        <v>114</v>
      </c>
      <c r="D23" s="61">
        <v>10757543.28</v>
      </c>
    </row>
    <row r="24" ht="12.75">
      <c r="D24" s="37"/>
    </row>
    <row r="25" ht="12.75">
      <c r="D25" s="37"/>
    </row>
  </sheetData>
  <sheetProtection/>
  <mergeCells count="3">
    <mergeCell ref="A1:D1"/>
    <mergeCell ref="A3:D3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ErshovaYY</cp:lastModifiedBy>
  <cp:lastPrinted>2022-03-09T05:18:49Z</cp:lastPrinted>
  <dcterms:created xsi:type="dcterms:W3CDTF">2020-03-23T06:28:21Z</dcterms:created>
  <dcterms:modified xsi:type="dcterms:W3CDTF">2022-04-22T06:29:32Z</dcterms:modified>
  <cp:category/>
  <cp:version/>
  <cp:contentType/>
  <cp:contentStatus/>
</cp:coreProperties>
</file>